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O:\папки к Совету\Папка 237\"/>
    </mc:Choice>
  </mc:AlternateContent>
  <bookViews>
    <workbookView xWindow="0" yWindow="480" windowWidth="23250" windowHeight="11955"/>
  </bookViews>
  <sheets>
    <sheet name="Прил.1 Поступление доходов 2024" sheetId="1" r:id="rId1"/>
    <sheet name="Прил. 2 Доходы ГАД " sheetId="2" r:id="rId2"/>
    <sheet name="Прил.3 Функцион.2024 " sheetId="11" r:id="rId3"/>
    <sheet name="Прил.4 Расходы Ведомств 2024" sheetId="4" r:id="rId4"/>
    <sheet name="Прил.5 Программы 2024" sheetId="13" r:id="rId5"/>
    <sheet name="Прил. 6 Источники_2024" sheetId="5" r:id="rId6"/>
    <sheet name="Прил. 7 Источники_2024" sheetId="6" r:id="rId7"/>
    <sheet name="Прил. 8 Программа заимств.2024" sheetId="7" r:id="rId8"/>
    <sheet name="Пр.9 Мун.долг. 2024" sheetId="8" r:id="rId9"/>
    <sheet name="Прил. 10 Инвестиции 2024" sheetId="14" r:id="rId10"/>
    <sheet name="Прил.11 Резервный фонд" sheetId="12" r:id="rId11"/>
    <sheet name="Прил. 12 Дорожный фонд" sheetId="16" r:id="rId12"/>
  </sheets>
  <definedNames>
    <definedName name="_xlnm.Print_Area" localSheetId="8">'Пр.9 Мун.долг. 2024'!$A$1:$K$58</definedName>
    <definedName name="_xlnm.Print_Area" localSheetId="9">'Прил. 10 Инвестиции 2024'!$A$1:$J$22</definedName>
    <definedName name="_xlnm.Print_Area" localSheetId="11">'Прил. 12 Дорожный фонд'!$A$1:$F$31</definedName>
    <definedName name="_xlnm.Print_Area" localSheetId="1">'Прил. 2 Доходы ГАД '!$A$1:$E$210</definedName>
    <definedName name="_xlnm.Print_Area" localSheetId="6">'Прил. 7 Источники_2024'!$A$1:$F$23</definedName>
    <definedName name="_xlnm.Print_Area" localSheetId="0">'Прил.1 Поступление доходов 2024'!$B$1:$I$159</definedName>
    <definedName name="_xlnm.Print_Area" localSheetId="10">'Прил.11 Резервный фонд'!$A$1:$K$37</definedName>
    <definedName name="_xlnm.Print_Area" localSheetId="2">'Прил.3 Функцион.2024 '!$A$1:$J$699</definedName>
    <definedName name="_xlnm.Print_Area" localSheetId="3">'Прил.4 Расходы Ведомств 2024'!$A$1:$K$772</definedName>
    <definedName name="_xlnm.Print_Area" localSheetId="4">'Прил.5 Программы 2024'!$A$1:$H$496</definedName>
  </definedNames>
  <calcPr calcId="162913" refMode="R1C1" concurrentCalc="0"/>
</workbook>
</file>

<file path=xl/calcChain.xml><?xml version="1.0" encoding="utf-8"?>
<calcChain xmlns="http://schemas.openxmlformats.org/spreadsheetml/2006/main">
  <c r="F13" i="8" l="1"/>
  <c r="E13" i="8"/>
  <c r="F15" i="6"/>
  <c r="E42" i="5"/>
  <c r="E25" i="5"/>
  <c r="D27" i="5"/>
  <c r="D42" i="5"/>
  <c r="D34" i="5"/>
  <c r="C34" i="5"/>
  <c r="E34" i="5"/>
  <c r="C25" i="5"/>
  <c r="H159" i="1"/>
  <c r="H143" i="1"/>
  <c r="H142" i="1"/>
  <c r="H141" i="1"/>
  <c r="H140" i="1"/>
  <c r="H139" i="1"/>
  <c r="H138" i="1"/>
  <c r="H137" i="1"/>
  <c r="H136" i="1"/>
  <c r="H135" i="1"/>
  <c r="H133" i="1"/>
  <c r="H132" i="1"/>
  <c r="H131" i="1"/>
  <c r="H130" i="1"/>
  <c r="H129" i="1"/>
  <c r="H128" i="1"/>
  <c r="H127" i="1"/>
  <c r="H125" i="1"/>
  <c r="H122" i="1"/>
  <c r="H121" i="1"/>
  <c r="H118" i="1"/>
  <c r="H117" i="1"/>
  <c r="H116" i="1"/>
  <c r="H111" i="1"/>
  <c r="H110" i="1"/>
  <c r="H108" i="1"/>
  <c r="H107" i="1"/>
  <c r="H91" i="1"/>
  <c r="H90" i="1"/>
  <c r="H89" i="1"/>
  <c r="H87" i="1"/>
  <c r="H86" i="1"/>
  <c r="H84" i="1"/>
  <c r="H83" i="1"/>
  <c r="H82" i="1"/>
  <c r="H81" i="1"/>
  <c r="H80" i="1"/>
  <c r="H79" i="1"/>
  <c r="H78" i="1"/>
  <c r="H77" i="1"/>
  <c r="H72" i="1"/>
  <c r="H71" i="1"/>
  <c r="H70" i="1"/>
  <c r="H69" i="1"/>
  <c r="H68" i="1"/>
  <c r="H67" i="1"/>
  <c r="H66" i="1"/>
  <c r="H65" i="1"/>
  <c r="H64" i="1"/>
  <c r="H63" i="1"/>
  <c r="H60" i="1"/>
  <c r="H59" i="1"/>
  <c r="H58" i="1"/>
  <c r="H57" i="1"/>
  <c r="H56" i="1"/>
  <c r="H55" i="1"/>
  <c r="H54" i="1"/>
  <c r="H53" i="1"/>
  <c r="H45" i="1"/>
  <c r="H44" i="1"/>
  <c r="H43" i="1"/>
  <c r="H42" i="1"/>
  <c r="H41" i="1"/>
  <c r="H40" i="1"/>
  <c r="H39" i="1"/>
  <c r="H38" i="1"/>
  <c r="H37" i="1"/>
  <c r="H36" i="1"/>
  <c r="H35" i="1"/>
  <c r="H34" i="1"/>
  <c r="H33" i="1"/>
  <c r="H32" i="1"/>
  <c r="H31" i="1"/>
  <c r="H30" i="1"/>
  <c r="H29" i="1"/>
  <c r="H28" i="1"/>
  <c r="H27" i="1"/>
  <c r="H26" i="1"/>
  <c r="H25" i="1"/>
  <c r="H24" i="1"/>
  <c r="H23" i="1"/>
  <c r="H22" i="1"/>
  <c r="H21" i="1"/>
  <c r="H20" i="1"/>
  <c r="H17" i="1"/>
  <c r="H16" i="1"/>
  <c r="H15" i="1"/>
  <c r="H14" i="1"/>
  <c r="H13" i="1"/>
  <c r="H12" i="1"/>
  <c r="H11" i="1"/>
  <c r="H495" i="13"/>
  <c r="H494" i="13"/>
  <c r="H493" i="13"/>
  <c r="H492" i="13"/>
  <c r="H491" i="13"/>
  <c r="H490" i="13"/>
  <c r="H489" i="13"/>
  <c r="H488" i="13"/>
  <c r="H487" i="13"/>
  <c r="H486" i="13"/>
  <c r="H485" i="13"/>
  <c r="H484" i="13"/>
  <c r="H483" i="13"/>
  <c r="H482" i="13"/>
  <c r="H481" i="13"/>
  <c r="H480" i="13"/>
  <c r="H479" i="13"/>
  <c r="H478" i="13"/>
  <c r="H477" i="13"/>
  <c r="H476" i="13"/>
  <c r="H475" i="13"/>
  <c r="H474" i="13"/>
  <c r="H473" i="13"/>
  <c r="H472" i="13"/>
  <c r="H471" i="13"/>
  <c r="H470" i="13"/>
  <c r="H469" i="13"/>
  <c r="H468" i="13"/>
  <c r="H467" i="13"/>
  <c r="H466" i="13"/>
  <c r="H465" i="13"/>
  <c r="H464" i="13"/>
  <c r="H463" i="13"/>
  <c r="H462" i="13"/>
  <c r="H461" i="13"/>
  <c r="H460" i="13"/>
  <c r="H459" i="13"/>
  <c r="H458" i="13"/>
  <c r="H457" i="13"/>
  <c r="H456" i="13"/>
  <c r="H455" i="13"/>
  <c r="H454" i="13"/>
  <c r="H453" i="13"/>
  <c r="H452" i="13"/>
  <c r="H451" i="13"/>
  <c r="H450" i="13"/>
  <c r="H449" i="13"/>
  <c r="H448" i="13"/>
  <c r="H447" i="13"/>
  <c r="H446" i="13"/>
  <c r="H445" i="13"/>
  <c r="H444" i="13"/>
  <c r="H443" i="13"/>
  <c r="H442" i="13"/>
  <c r="H441" i="13"/>
  <c r="H440" i="13"/>
  <c r="H439" i="13"/>
  <c r="H438" i="13"/>
  <c r="H437" i="13"/>
  <c r="H436" i="13"/>
  <c r="H435" i="13"/>
  <c r="H434" i="13"/>
  <c r="H433" i="13"/>
  <c r="H432" i="13"/>
  <c r="H431" i="13"/>
  <c r="H430" i="13"/>
  <c r="H429" i="13"/>
  <c r="H428" i="13"/>
  <c r="H427" i="13"/>
  <c r="H426" i="13"/>
  <c r="H425" i="13"/>
  <c r="H424" i="13"/>
  <c r="H423" i="13"/>
  <c r="H422" i="13"/>
  <c r="H421" i="13"/>
  <c r="H420" i="13"/>
  <c r="H419" i="13"/>
  <c r="H418" i="13"/>
  <c r="H417" i="13"/>
  <c r="H416" i="13"/>
  <c r="H415" i="13"/>
  <c r="H414" i="13"/>
  <c r="H413" i="13"/>
  <c r="H412" i="13"/>
  <c r="H411" i="13"/>
  <c r="H410" i="13"/>
  <c r="H409" i="13"/>
  <c r="H408" i="13"/>
  <c r="H407" i="13"/>
  <c r="H406" i="13"/>
  <c r="H405" i="13"/>
  <c r="H404" i="13"/>
  <c r="H403" i="13"/>
  <c r="H402" i="13"/>
  <c r="H401" i="13"/>
  <c r="H400" i="13"/>
  <c r="H399" i="13"/>
  <c r="H398" i="13"/>
  <c r="H397" i="13"/>
  <c r="H396" i="13"/>
  <c r="H395" i="13"/>
  <c r="H394" i="13"/>
  <c r="H393" i="13"/>
  <c r="H392" i="13"/>
  <c r="H391" i="13"/>
  <c r="H390" i="13"/>
  <c r="H389" i="13"/>
  <c r="H388" i="13"/>
  <c r="H387" i="13"/>
  <c r="H386" i="13"/>
  <c r="H385" i="13"/>
  <c r="H384" i="13"/>
  <c r="H383" i="13"/>
  <c r="H382" i="13"/>
  <c r="H381" i="13"/>
  <c r="H380" i="13"/>
  <c r="H379" i="13"/>
  <c r="H378" i="13"/>
  <c r="H377" i="13"/>
  <c r="H376" i="13"/>
  <c r="H375" i="13"/>
  <c r="H374" i="13"/>
  <c r="H373" i="13"/>
  <c r="H372" i="13"/>
  <c r="H371" i="13"/>
  <c r="H370" i="13"/>
  <c r="H369" i="13"/>
  <c r="H368" i="13"/>
  <c r="H367" i="13"/>
  <c r="H366" i="13"/>
  <c r="H365" i="13"/>
  <c r="H364" i="13"/>
  <c r="H363" i="13"/>
  <c r="H362" i="13"/>
  <c r="H361" i="13"/>
  <c r="H360" i="13"/>
  <c r="H359" i="13"/>
  <c r="H358" i="13"/>
  <c r="H357" i="13"/>
  <c r="H356" i="13"/>
  <c r="H355" i="13"/>
  <c r="H354" i="13"/>
  <c r="H353" i="13"/>
  <c r="H352" i="13"/>
  <c r="H351" i="13"/>
  <c r="H350" i="13"/>
  <c r="H349" i="13"/>
  <c r="H348" i="13"/>
  <c r="H347" i="13"/>
  <c r="H346" i="13"/>
  <c r="H345" i="13"/>
  <c r="H344" i="13"/>
  <c r="H343" i="13"/>
  <c r="H342" i="13"/>
  <c r="H341" i="13"/>
  <c r="H340" i="13"/>
  <c r="H339" i="13"/>
  <c r="H338" i="13"/>
  <c r="H337" i="13"/>
  <c r="H336" i="13"/>
  <c r="H335" i="13"/>
  <c r="H334" i="13"/>
  <c r="H333" i="13"/>
  <c r="H332" i="13"/>
  <c r="H331" i="13"/>
  <c r="H330" i="13"/>
  <c r="H329" i="13"/>
  <c r="H328" i="13"/>
  <c r="H327" i="13"/>
  <c r="H326" i="13"/>
  <c r="H325" i="13"/>
  <c r="H324" i="13"/>
  <c r="H323" i="13"/>
  <c r="H322" i="13"/>
  <c r="H321" i="13"/>
  <c r="H320" i="13"/>
  <c r="H319" i="13"/>
  <c r="H318" i="13"/>
  <c r="H317" i="13"/>
  <c r="H316" i="13"/>
  <c r="H315" i="13"/>
  <c r="H314" i="13"/>
  <c r="H313" i="13"/>
  <c r="H312" i="13"/>
  <c r="H311" i="13"/>
  <c r="H310" i="13"/>
  <c r="H309" i="13"/>
  <c r="H308" i="13"/>
  <c r="H307" i="13"/>
  <c r="H306" i="13"/>
  <c r="H305" i="13"/>
  <c r="H304" i="13"/>
  <c r="H303" i="13"/>
  <c r="H302" i="13"/>
  <c r="H301" i="13"/>
  <c r="H300" i="13"/>
  <c r="H299" i="13"/>
  <c r="H298" i="13"/>
  <c r="H297" i="13"/>
  <c r="H296" i="13"/>
  <c r="H295" i="13"/>
  <c r="H294" i="13"/>
  <c r="H293" i="13"/>
  <c r="H292" i="13"/>
  <c r="H291" i="13"/>
  <c r="H290" i="13"/>
  <c r="H289" i="13"/>
  <c r="H288" i="13"/>
  <c r="H287" i="13"/>
  <c r="H286" i="13"/>
  <c r="H285" i="13"/>
  <c r="H284" i="13"/>
  <c r="H283" i="13"/>
  <c r="H282" i="13"/>
  <c r="H281" i="13"/>
  <c r="H280" i="13"/>
  <c r="H279" i="13"/>
  <c r="H278" i="13"/>
  <c r="H277" i="13"/>
  <c r="H276" i="13"/>
  <c r="H275" i="13"/>
  <c r="H274" i="13"/>
  <c r="H273" i="13"/>
  <c r="H272" i="13"/>
  <c r="H271" i="13"/>
  <c r="H270" i="13"/>
  <c r="H269" i="13"/>
  <c r="H268" i="13"/>
  <c r="H267" i="13"/>
  <c r="H266" i="13"/>
  <c r="H265" i="13"/>
  <c r="H264" i="13"/>
  <c r="H263" i="13"/>
  <c r="H262" i="13"/>
  <c r="H261" i="13"/>
  <c r="H260" i="13"/>
  <c r="H259" i="13"/>
  <c r="H258" i="13"/>
  <c r="H257" i="13"/>
  <c r="H256" i="13"/>
  <c r="H255" i="13"/>
  <c r="H254" i="13"/>
  <c r="H253" i="13"/>
  <c r="H252" i="13"/>
  <c r="H251" i="13"/>
  <c r="H250" i="13"/>
  <c r="H249" i="13"/>
  <c r="H248" i="13"/>
  <c r="H247" i="13"/>
  <c r="H246" i="13"/>
  <c r="H245" i="13"/>
  <c r="H244" i="13"/>
  <c r="H243" i="13"/>
  <c r="H242" i="13"/>
  <c r="H241" i="13"/>
  <c r="H240" i="13"/>
  <c r="H239" i="13"/>
  <c r="H238" i="13"/>
  <c r="H237" i="13"/>
  <c r="H236" i="13"/>
  <c r="H235" i="13"/>
  <c r="H234" i="13"/>
  <c r="H233" i="13"/>
  <c r="H232" i="13"/>
  <c r="H231" i="13"/>
  <c r="H230" i="13"/>
  <c r="H229" i="13"/>
  <c r="H228" i="13"/>
  <c r="H227" i="13"/>
  <c r="H226" i="13"/>
  <c r="H225" i="13"/>
  <c r="H224" i="13"/>
  <c r="H223" i="13"/>
  <c r="H222" i="13"/>
  <c r="H221" i="13"/>
  <c r="H220" i="13"/>
  <c r="H219" i="13"/>
  <c r="H218" i="13"/>
  <c r="H217" i="13"/>
  <c r="H216" i="13"/>
  <c r="H215" i="13"/>
  <c r="H214" i="13"/>
  <c r="H213" i="13"/>
  <c r="H212" i="13"/>
  <c r="H211" i="13"/>
  <c r="H210" i="13"/>
  <c r="H209" i="13"/>
  <c r="H208" i="13"/>
  <c r="H207" i="13"/>
  <c r="H206" i="13"/>
  <c r="H205" i="13"/>
  <c r="H204" i="13"/>
  <c r="H203" i="13"/>
  <c r="H202" i="13"/>
  <c r="H201" i="13"/>
  <c r="H200" i="13"/>
  <c r="H199" i="13"/>
  <c r="H198" i="13"/>
  <c r="H197" i="13"/>
  <c r="H196" i="13"/>
  <c r="H195" i="13"/>
  <c r="H194" i="13"/>
  <c r="H193" i="13"/>
  <c r="H192" i="13"/>
  <c r="H191" i="13"/>
  <c r="H190" i="13"/>
  <c r="H189" i="13"/>
  <c r="H188" i="13"/>
  <c r="H187" i="13"/>
  <c r="H186" i="13"/>
  <c r="H185" i="13"/>
  <c r="H184" i="13"/>
  <c r="H183" i="13"/>
  <c r="H182" i="13"/>
  <c r="H181" i="13"/>
  <c r="H180" i="13"/>
  <c r="H179" i="13"/>
  <c r="H178" i="13"/>
  <c r="H177" i="13"/>
  <c r="H176" i="13"/>
  <c r="H175" i="13"/>
  <c r="H174" i="13"/>
  <c r="H173" i="13"/>
  <c r="H172" i="13"/>
  <c r="H171" i="13"/>
  <c r="H170" i="13"/>
  <c r="H169" i="13"/>
  <c r="H168" i="13"/>
  <c r="H167" i="13"/>
  <c r="H166" i="13"/>
  <c r="H165" i="13"/>
  <c r="H164" i="13"/>
  <c r="H163" i="13"/>
  <c r="H162" i="13"/>
  <c r="H161" i="13"/>
  <c r="H160" i="13"/>
  <c r="H159" i="13"/>
  <c r="H158" i="13"/>
  <c r="H157" i="13"/>
  <c r="H156" i="13"/>
  <c r="H155" i="13"/>
  <c r="H154" i="13"/>
  <c r="H153" i="13"/>
  <c r="H152" i="13"/>
  <c r="H151" i="13"/>
  <c r="H150" i="13"/>
  <c r="H149" i="13"/>
  <c r="H148" i="13"/>
  <c r="H147" i="13"/>
  <c r="H146" i="13"/>
  <c r="H145" i="13"/>
  <c r="H144" i="13"/>
  <c r="H143" i="13"/>
  <c r="H142" i="13"/>
  <c r="H141" i="13"/>
  <c r="H140" i="13"/>
  <c r="H139" i="13"/>
  <c r="H138" i="13"/>
  <c r="H137" i="13"/>
  <c r="H136" i="13"/>
  <c r="H135" i="13"/>
  <c r="H134" i="13"/>
  <c r="H133" i="13"/>
  <c r="H132" i="13"/>
  <c r="H131" i="13"/>
  <c r="H130" i="13"/>
  <c r="H129" i="13"/>
  <c r="H128" i="13"/>
  <c r="H127" i="13"/>
  <c r="H126" i="13"/>
  <c r="H125" i="13"/>
  <c r="H124" i="13"/>
  <c r="H123" i="13"/>
  <c r="H122" i="13"/>
  <c r="H121" i="13"/>
  <c r="H120" i="13"/>
  <c r="H119" i="13"/>
  <c r="H118" i="13"/>
  <c r="H117" i="13"/>
  <c r="H116" i="13"/>
  <c r="H115" i="13"/>
  <c r="H114" i="13"/>
  <c r="H113" i="13"/>
  <c r="H112" i="13"/>
  <c r="H111" i="13"/>
  <c r="H110" i="13"/>
  <c r="H109" i="13"/>
  <c r="H108" i="13"/>
  <c r="H107" i="13"/>
  <c r="H106" i="13"/>
  <c r="H105" i="13"/>
  <c r="H104" i="13"/>
  <c r="H103" i="13"/>
  <c r="H102" i="13"/>
  <c r="H101" i="13"/>
  <c r="H100" i="13"/>
  <c r="H99" i="13"/>
  <c r="H98" i="13"/>
  <c r="H97" i="13"/>
  <c r="H96" i="13"/>
  <c r="H95" i="13"/>
  <c r="H94" i="13"/>
  <c r="H93" i="13"/>
  <c r="H92" i="13"/>
  <c r="H91" i="13"/>
  <c r="H90" i="13"/>
  <c r="H89" i="13"/>
  <c r="H88" i="13"/>
  <c r="H87" i="13"/>
  <c r="H86" i="13"/>
  <c r="H85" i="13"/>
  <c r="H84" i="13"/>
  <c r="H83" i="13"/>
  <c r="H82" i="13"/>
  <c r="H81" i="13"/>
  <c r="H80" i="13"/>
  <c r="H79"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G10" i="13"/>
  <c r="K770" i="4"/>
  <c r="K769" i="4"/>
  <c r="K768" i="4"/>
  <c r="K767" i="4"/>
  <c r="K766" i="4"/>
  <c r="K765" i="4"/>
  <c r="K764" i="4"/>
  <c r="K763" i="4"/>
  <c r="K762" i="4"/>
  <c r="K761" i="4"/>
  <c r="K760" i="4"/>
  <c r="K759" i="4"/>
  <c r="K758" i="4"/>
  <c r="K757" i="4"/>
  <c r="K756" i="4"/>
  <c r="K755" i="4"/>
  <c r="K754" i="4"/>
  <c r="K753" i="4"/>
  <c r="K752" i="4"/>
  <c r="K751" i="4"/>
  <c r="K750" i="4"/>
  <c r="K749" i="4"/>
  <c r="K748" i="4"/>
  <c r="K747" i="4"/>
  <c r="K746" i="4"/>
  <c r="K745" i="4"/>
  <c r="K744" i="4"/>
  <c r="K743" i="4"/>
  <c r="K742" i="4"/>
  <c r="K741" i="4"/>
  <c r="K740" i="4"/>
  <c r="K739" i="4"/>
  <c r="K738" i="4"/>
  <c r="K737" i="4"/>
  <c r="K736" i="4"/>
  <c r="K735" i="4"/>
  <c r="K734" i="4"/>
  <c r="K733" i="4"/>
  <c r="K732" i="4"/>
  <c r="K731" i="4"/>
  <c r="K730" i="4"/>
  <c r="K729" i="4"/>
  <c r="K728" i="4"/>
  <c r="K727" i="4"/>
  <c r="K726" i="4"/>
  <c r="K725" i="4"/>
  <c r="K724" i="4"/>
  <c r="K723" i="4"/>
  <c r="K722" i="4"/>
  <c r="K721" i="4"/>
  <c r="K720" i="4"/>
  <c r="K719" i="4"/>
  <c r="K718" i="4"/>
  <c r="K717" i="4"/>
  <c r="K716" i="4"/>
  <c r="K715" i="4"/>
  <c r="K714" i="4"/>
  <c r="K713" i="4"/>
  <c r="K712" i="4"/>
  <c r="K711" i="4"/>
  <c r="K710" i="4"/>
  <c r="K709" i="4"/>
  <c r="K708" i="4"/>
  <c r="K707" i="4"/>
  <c r="K706" i="4"/>
  <c r="K705" i="4"/>
  <c r="K704" i="4"/>
  <c r="K703" i="4"/>
  <c r="K702" i="4"/>
  <c r="K701" i="4"/>
  <c r="K700" i="4"/>
  <c r="K699" i="4"/>
  <c r="K698" i="4"/>
  <c r="K697" i="4"/>
  <c r="K696" i="4"/>
  <c r="K695" i="4"/>
  <c r="K694" i="4"/>
  <c r="K693" i="4"/>
  <c r="K692" i="4"/>
  <c r="K691" i="4"/>
  <c r="K690" i="4"/>
  <c r="K689" i="4"/>
  <c r="K688" i="4"/>
  <c r="K687" i="4"/>
  <c r="K686" i="4"/>
  <c r="K685" i="4"/>
  <c r="K684" i="4"/>
  <c r="K683" i="4"/>
  <c r="K682" i="4"/>
  <c r="K681" i="4"/>
  <c r="K680" i="4"/>
  <c r="K679" i="4"/>
  <c r="K678" i="4"/>
  <c r="K677" i="4"/>
  <c r="K676" i="4"/>
  <c r="K675" i="4"/>
  <c r="K674" i="4"/>
  <c r="K673" i="4"/>
  <c r="K672" i="4"/>
  <c r="K671" i="4"/>
  <c r="K670" i="4"/>
  <c r="K669" i="4"/>
  <c r="K668" i="4"/>
  <c r="K667" i="4"/>
  <c r="K666" i="4"/>
  <c r="K665" i="4"/>
  <c r="K664" i="4"/>
  <c r="K663" i="4"/>
  <c r="K662" i="4"/>
  <c r="K661" i="4"/>
  <c r="K660" i="4"/>
  <c r="K659" i="4"/>
  <c r="K658" i="4"/>
  <c r="K657" i="4"/>
  <c r="K656" i="4"/>
  <c r="K655" i="4"/>
  <c r="K654" i="4"/>
  <c r="K653" i="4"/>
  <c r="K652" i="4"/>
  <c r="K651" i="4"/>
  <c r="K650" i="4"/>
  <c r="K649" i="4"/>
  <c r="K648" i="4"/>
  <c r="K647" i="4"/>
  <c r="K646" i="4"/>
  <c r="K645" i="4"/>
  <c r="K644" i="4"/>
  <c r="K643" i="4"/>
  <c r="K642" i="4"/>
  <c r="K641" i="4"/>
  <c r="K640" i="4"/>
  <c r="K639" i="4"/>
  <c r="K638" i="4"/>
  <c r="K637" i="4"/>
  <c r="K636" i="4"/>
  <c r="K635" i="4"/>
  <c r="K634" i="4"/>
  <c r="K633" i="4"/>
  <c r="K632" i="4"/>
  <c r="K631" i="4"/>
  <c r="K630" i="4"/>
  <c r="K629" i="4"/>
  <c r="K628" i="4"/>
  <c r="K627" i="4"/>
  <c r="K626" i="4"/>
  <c r="K625" i="4"/>
  <c r="K624" i="4"/>
  <c r="K623" i="4"/>
  <c r="K622" i="4"/>
  <c r="K621" i="4"/>
  <c r="K620" i="4"/>
  <c r="K619" i="4"/>
  <c r="K618" i="4"/>
  <c r="K617" i="4"/>
  <c r="K616" i="4"/>
  <c r="K615" i="4"/>
  <c r="K614" i="4"/>
  <c r="K613" i="4"/>
  <c r="K612" i="4"/>
  <c r="K611" i="4"/>
  <c r="K610" i="4"/>
  <c r="K609" i="4"/>
  <c r="K608" i="4"/>
  <c r="K607" i="4"/>
  <c r="K606" i="4"/>
  <c r="K605" i="4"/>
  <c r="K604" i="4"/>
  <c r="K603" i="4"/>
  <c r="K602" i="4"/>
  <c r="K601" i="4"/>
  <c r="K600" i="4"/>
  <c r="K599" i="4"/>
  <c r="K598" i="4"/>
  <c r="K597" i="4"/>
  <c r="K596" i="4"/>
  <c r="K595" i="4"/>
  <c r="K594" i="4"/>
  <c r="K593" i="4"/>
  <c r="K592" i="4"/>
  <c r="K591" i="4"/>
  <c r="K590" i="4"/>
  <c r="K589" i="4"/>
  <c r="K588" i="4"/>
  <c r="K587" i="4"/>
  <c r="K586" i="4"/>
  <c r="K585" i="4"/>
  <c r="K584" i="4"/>
  <c r="K583" i="4"/>
  <c r="K582" i="4"/>
  <c r="K581" i="4"/>
  <c r="K580" i="4"/>
  <c r="K579" i="4"/>
  <c r="K578" i="4"/>
  <c r="K577" i="4"/>
  <c r="K576" i="4"/>
  <c r="K575" i="4"/>
  <c r="K574" i="4"/>
  <c r="K573" i="4"/>
  <c r="K572" i="4"/>
  <c r="K571" i="4"/>
  <c r="K570" i="4"/>
  <c r="K569" i="4"/>
  <c r="K568" i="4"/>
  <c r="K567" i="4"/>
  <c r="K566" i="4"/>
  <c r="K565" i="4"/>
  <c r="K564" i="4"/>
  <c r="K563" i="4"/>
  <c r="K562" i="4"/>
  <c r="K561" i="4"/>
  <c r="K560" i="4"/>
  <c r="K559" i="4"/>
  <c r="K558" i="4"/>
  <c r="K557" i="4"/>
  <c r="K556" i="4"/>
  <c r="K555" i="4"/>
  <c r="K554" i="4"/>
  <c r="K553" i="4"/>
  <c r="K552" i="4"/>
  <c r="K551" i="4"/>
  <c r="K550" i="4"/>
  <c r="K549" i="4"/>
  <c r="K548" i="4"/>
  <c r="K547" i="4"/>
  <c r="K546" i="4"/>
  <c r="K545" i="4"/>
  <c r="K544" i="4"/>
  <c r="K543" i="4"/>
  <c r="K542" i="4"/>
  <c r="K541" i="4"/>
  <c r="K540" i="4"/>
  <c r="K539" i="4"/>
  <c r="K538" i="4"/>
  <c r="K537" i="4"/>
  <c r="K536" i="4"/>
  <c r="K535" i="4"/>
  <c r="K534" i="4"/>
  <c r="K533" i="4"/>
  <c r="K532" i="4"/>
  <c r="K531" i="4"/>
  <c r="K530" i="4"/>
  <c r="K529" i="4"/>
  <c r="K528" i="4"/>
  <c r="K527" i="4"/>
  <c r="K526" i="4"/>
  <c r="K525" i="4"/>
  <c r="K524" i="4"/>
  <c r="K523" i="4"/>
  <c r="K522" i="4"/>
  <c r="K521" i="4"/>
  <c r="K520" i="4"/>
  <c r="K519" i="4"/>
  <c r="K518" i="4"/>
  <c r="K517" i="4"/>
  <c r="K516" i="4"/>
  <c r="K515" i="4"/>
  <c r="K514" i="4"/>
  <c r="K513" i="4"/>
  <c r="K512" i="4"/>
  <c r="K511" i="4"/>
  <c r="K510" i="4"/>
  <c r="K509" i="4"/>
  <c r="K508" i="4"/>
  <c r="K507" i="4"/>
  <c r="K506" i="4"/>
  <c r="K505" i="4"/>
  <c r="K504" i="4"/>
  <c r="K503" i="4"/>
  <c r="K502" i="4"/>
  <c r="K501" i="4"/>
  <c r="K500" i="4"/>
  <c r="K499" i="4"/>
  <c r="K498" i="4"/>
  <c r="K497" i="4"/>
  <c r="K496" i="4"/>
  <c r="K495" i="4"/>
  <c r="K494" i="4"/>
  <c r="K493" i="4"/>
  <c r="K492" i="4"/>
  <c r="K491" i="4"/>
  <c r="K490" i="4"/>
  <c r="K489" i="4"/>
  <c r="K488" i="4"/>
  <c r="K487" i="4"/>
  <c r="K486" i="4"/>
  <c r="K485" i="4"/>
  <c r="K484" i="4"/>
  <c r="K483" i="4"/>
  <c r="K482" i="4"/>
  <c r="K481" i="4"/>
  <c r="K480" i="4"/>
  <c r="K479" i="4"/>
  <c r="K478" i="4"/>
  <c r="K477" i="4"/>
  <c r="K476" i="4"/>
  <c r="K475" i="4"/>
  <c r="K474" i="4"/>
  <c r="K473" i="4"/>
  <c r="K472" i="4"/>
  <c r="K471" i="4"/>
  <c r="K470" i="4"/>
  <c r="K469" i="4"/>
  <c r="K468" i="4"/>
  <c r="K467" i="4"/>
  <c r="K466" i="4"/>
  <c r="K465" i="4"/>
  <c r="K464" i="4"/>
  <c r="K463" i="4"/>
  <c r="K462" i="4"/>
  <c r="K461" i="4"/>
  <c r="K460" i="4"/>
  <c r="K459" i="4"/>
  <c r="K458" i="4"/>
  <c r="K457" i="4"/>
  <c r="K456" i="4"/>
  <c r="K455" i="4"/>
  <c r="K454" i="4"/>
  <c r="K453" i="4"/>
  <c r="K452" i="4"/>
  <c r="K451" i="4"/>
  <c r="K450" i="4"/>
  <c r="K449" i="4"/>
  <c r="K448" i="4"/>
  <c r="K447" i="4"/>
  <c r="K446" i="4"/>
  <c r="K445" i="4"/>
  <c r="K444" i="4"/>
  <c r="K443" i="4"/>
  <c r="K442" i="4"/>
  <c r="K441" i="4"/>
  <c r="K440" i="4"/>
  <c r="K439" i="4"/>
  <c r="K438" i="4"/>
  <c r="K437" i="4"/>
  <c r="K436" i="4"/>
  <c r="K435" i="4"/>
  <c r="K434" i="4"/>
  <c r="K433" i="4"/>
  <c r="K432" i="4"/>
  <c r="K431" i="4"/>
  <c r="K430" i="4"/>
  <c r="K429" i="4"/>
  <c r="K428" i="4"/>
  <c r="K427" i="4"/>
  <c r="K426" i="4"/>
  <c r="K425" i="4"/>
  <c r="K424" i="4"/>
  <c r="K423" i="4"/>
  <c r="K422" i="4"/>
  <c r="K421" i="4"/>
  <c r="K420" i="4"/>
  <c r="K419" i="4"/>
  <c r="K418" i="4"/>
  <c r="K417" i="4"/>
  <c r="K416" i="4"/>
  <c r="K415" i="4"/>
  <c r="K414" i="4"/>
  <c r="K413" i="4"/>
  <c r="K412" i="4"/>
  <c r="K411" i="4"/>
  <c r="K410" i="4"/>
  <c r="K409" i="4"/>
  <c r="K408" i="4"/>
  <c r="K407" i="4"/>
  <c r="K406" i="4"/>
  <c r="K405" i="4"/>
  <c r="K404" i="4"/>
  <c r="K403" i="4"/>
  <c r="K402" i="4"/>
  <c r="K401" i="4"/>
  <c r="K400" i="4"/>
  <c r="K399" i="4"/>
  <c r="K398" i="4"/>
  <c r="K397" i="4"/>
  <c r="K396" i="4"/>
  <c r="K395" i="4"/>
  <c r="K394" i="4"/>
  <c r="K393" i="4"/>
  <c r="K392" i="4"/>
  <c r="K391" i="4"/>
  <c r="K390" i="4"/>
  <c r="K389" i="4"/>
  <c r="K388" i="4"/>
  <c r="K387" i="4"/>
  <c r="K386" i="4"/>
  <c r="K385" i="4"/>
  <c r="K384" i="4"/>
  <c r="K383" i="4"/>
  <c r="K382" i="4"/>
  <c r="K381" i="4"/>
  <c r="K380" i="4"/>
  <c r="K379" i="4"/>
  <c r="K378" i="4"/>
  <c r="K377" i="4"/>
  <c r="K376" i="4"/>
  <c r="K375" i="4"/>
  <c r="K374" i="4"/>
  <c r="K373" i="4"/>
  <c r="K372" i="4"/>
  <c r="K371" i="4"/>
  <c r="K370" i="4"/>
  <c r="K369" i="4"/>
  <c r="K368" i="4"/>
  <c r="K367" i="4"/>
  <c r="K366" i="4"/>
  <c r="K365" i="4"/>
  <c r="K364" i="4"/>
  <c r="K363" i="4"/>
  <c r="K362" i="4"/>
  <c r="K361" i="4"/>
  <c r="K360" i="4"/>
  <c r="K359" i="4"/>
  <c r="K358" i="4"/>
  <c r="K357" i="4"/>
  <c r="K356" i="4"/>
  <c r="K355" i="4"/>
  <c r="K354" i="4"/>
  <c r="K353" i="4"/>
  <c r="K352" i="4"/>
  <c r="K351" i="4"/>
  <c r="K350" i="4"/>
  <c r="K349" i="4"/>
  <c r="K348" i="4"/>
  <c r="K347" i="4"/>
  <c r="K346" i="4"/>
  <c r="K345" i="4"/>
  <c r="K344" i="4"/>
  <c r="K343" i="4"/>
  <c r="K342" i="4"/>
  <c r="K341" i="4"/>
  <c r="K340" i="4"/>
  <c r="K339" i="4"/>
  <c r="K338" i="4"/>
  <c r="K337" i="4"/>
  <c r="K336" i="4"/>
  <c r="K335" i="4"/>
  <c r="K334" i="4"/>
  <c r="K333" i="4"/>
  <c r="K332" i="4"/>
  <c r="K331" i="4"/>
  <c r="K330" i="4"/>
  <c r="K329" i="4"/>
  <c r="K328" i="4"/>
  <c r="K327" i="4"/>
  <c r="K326" i="4"/>
  <c r="K325" i="4"/>
  <c r="K324" i="4"/>
  <c r="K323" i="4"/>
  <c r="K322" i="4"/>
  <c r="K321" i="4"/>
  <c r="K320" i="4"/>
  <c r="K319" i="4"/>
  <c r="K318" i="4"/>
  <c r="K317" i="4"/>
  <c r="K316" i="4"/>
  <c r="K315" i="4"/>
  <c r="K314" i="4"/>
  <c r="K313" i="4"/>
  <c r="K312" i="4"/>
  <c r="K311" i="4"/>
  <c r="K310" i="4"/>
  <c r="K309" i="4"/>
  <c r="K308" i="4"/>
  <c r="K307" i="4"/>
  <c r="K306" i="4"/>
  <c r="K305" i="4"/>
  <c r="K304" i="4"/>
  <c r="K303" i="4"/>
  <c r="K302" i="4"/>
  <c r="K301" i="4"/>
  <c r="K300" i="4"/>
  <c r="K299" i="4"/>
  <c r="K298" i="4"/>
  <c r="K297" i="4"/>
  <c r="K296" i="4"/>
  <c r="K295" i="4"/>
  <c r="K294" i="4"/>
  <c r="K293" i="4"/>
  <c r="K292" i="4"/>
  <c r="K291" i="4"/>
  <c r="K290" i="4"/>
  <c r="K289" i="4"/>
  <c r="K288" i="4"/>
  <c r="K287" i="4"/>
  <c r="K286" i="4"/>
  <c r="K285" i="4"/>
  <c r="K284" i="4"/>
  <c r="K283" i="4"/>
  <c r="K282" i="4"/>
  <c r="K281" i="4"/>
  <c r="K280" i="4"/>
  <c r="K279" i="4"/>
  <c r="K278" i="4"/>
  <c r="K277" i="4"/>
  <c r="K276" i="4"/>
  <c r="K275" i="4"/>
  <c r="K274" i="4"/>
  <c r="K273" i="4"/>
  <c r="K272" i="4"/>
  <c r="K271" i="4"/>
  <c r="K270" i="4"/>
  <c r="K269" i="4"/>
  <c r="K268" i="4"/>
  <c r="K267" i="4"/>
  <c r="K266" i="4"/>
  <c r="K265" i="4"/>
  <c r="K264" i="4"/>
  <c r="K263" i="4"/>
  <c r="K262" i="4"/>
  <c r="K261" i="4"/>
  <c r="K260" i="4"/>
  <c r="K259" i="4"/>
  <c r="K258" i="4"/>
  <c r="K257" i="4"/>
  <c r="K256" i="4"/>
  <c r="K255" i="4"/>
  <c r="K254" i="4"/>
  <c r="K253" i="4"/>
  <c r="K252" i="4"/>
  <c r="K251" i="4"/>
  <c r="K250" i="4"/>
  <c r="K249" i="4"/>
  <c r="K248" i="4"/>
  <c r="K247" i="4"/>
  <c r="K246" i="4"/>
  <c r="K245" i="4"/>
  <c r="K244" i="4"/>
  <c r="K243" i="4"/>
  <c r="K242" i="4"/>
  <c r="K241" i="4"/>
  <c r="K240" i="4"/>
  <c r="K239" i="4"/>
  <c r="K238" i="4"/>
  <c r="K237" i="4"/>
  <c r="K236" i="4"/>
  <c r="K235" i="4"/>
  <c r="K234" i="4"/>
  <c r="K233" i="4"/>
  <c r="K232" i="4"/>
  <c r="K231" i="4"/>
  <c r="K230" i="4"/>
  <c r="K229" i="4"/>
  <c r="K228" i="4"/>
  <c r="K227" i="4"/>
  <c r="K226" i="4"/>
  <c r="K225" i="4"/>
  <c r="K224" i="4"/>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J697" i="11"/>
  <c r="J696" i="11"/>
  <c r="J695" i="11"/>
  <c r="J694" i="11"/>
  <c r="J693" i="11"/>
  <c r="J692" i="11"/>
  <c r="J691" i="11"/>
  <c r="J690" i="11"/>
  <c r="J689" i="11"/>
  <c r="J688" i="11"/>
  <c r="J687" i="11"/>
  <c r="J686" i="11"/>
  <c r="J685" i="11"/>
  <c r="J684" i="11"/>
  <c r="J683" i="11"/>
  <c r="J682" i="11"/>
  <c r="J681" i="11"/>
  <c r="J680" i="11"/>
  <c r="J679" i="11"/>
  <c r="J678" i="11"/>
  <c r="J677" i="11"/>
  <c r="J676" i="11"/>
  <c r="J675" i="11"/>
  <c r="J674" i="11"/>
  <c r="J673" i="11"/>
  <c r="J672" i="11"/>
  <c r="J671" i="11"/>
  <c r="J670" i="11"/>
  <c r="J669" i="11"/>
  <c r="J668" i="11"/>
  <c r="J667" i="11"/>
  <c r="J666" i="11"/>
  <c r="J665" i="11"/>
  <c r="J664" i="11"/>
  <c r="J663" i="11"/>
  <c r="J662" i="11"/>
  <c r="J661" i="11"/>
  <c r="J660" i="11"/>
  <c r="J659" i="11"/>
  <c r="J658" i="11"/>
  <c r="J657" i="11"/>
  <c r="J656" i="11"/>
  <c r="J655" i="11"/>
  <c r="J654" i="11"/>
  <c r="J653" i="11"/>
  <c r="J652" i="11"/>
  <c r="J651" i="11"/>
  <c r="J650" i="11"/>
  <c r="J649" i="11"/>
  <c r="J648" i="11"/>
  <c r="J647" i="11"/>
  <c r="J646" i="11"/>
  <c r="J645" i="11"/>
  <c r="J644" i="11"/>
  <c r="J643" i="11"/>
  <c r="J642" i="11"/>
  <c r="J641" i="11"/>
  <c r="J640" i="11"/>
  <c r="J639" i="11"/>
  <c r="J638" i="11"/>
  <c r="J637" i="11"/>
  <c r="J636" i="11"/>
  <c r="J635" i="11"/>
  <c r="J634" i="11"/>
  <c r="J633" i="11"/>
  <c r="J632" i="11"/>
  <c r="J631" i="11"/>
  <c r="J630" i="11"/>
  <c r="J629" i="11"/>
  <c r="J628" i="11"/>
  <c r="J627" i="11"/>
  <c r="J626" i="11"/>
  <c r="J625" i="11"/>
  <c r="J624" i="11"/>
  <c r="J623" i="11"/>
  <c r="J622" i="11"/>
  <c r="J621" i="11"/>
  <c r="J620" i="11"/>
  <c r="J619" i="11"/>
  <c r="J618" i="11"/>
  <c r="J617" i="11"/>
  <c r="J616" i="11"/>
  <c r="J615" i="11"/>
  <c r="J614" i="11"/>
  <c r="J613" i="11"/>
  <c r="J612" i="11"/>
  <c r="J611" i="11"/>
  <c r="J610" i="11"/>
  <c r="J609" i="11"/>
  <c r="J608" i="11"/>
  <c r="J607" i="11"/>
  <c r="J606" i="11"/>
  <c r="J605" i="11"/>
  <c r="J604" i="11"/>
  <c r="J603" i="11"/>
  <c r="J602" i="11"/>
  <c r="J601" i="11"/>
  <c r="J600" i="11"/>
  <c r="J599" i="11"/>
  <c r="J598" i="11"/>
  <c r="J597" i="11"/>
  <c r="J596" i="11"/>
  <c r="J595" i="11"/>
  <c r="J594" i="11"/>
  <c r="J593" i="11"/>
  <c r="J592" i="11"/>
  <c r="J591" i="11"/>
  <c r="J590" i="11"/>
  <c r="J589" i="11"/>
  <c r="J588" i="11"/>
  <c r="J587" i="11"/>
  <c r="J586" i="11"/>
  <c r="J585" i="11"/>
  <c r="J581" i="11"/>
  <c r="J580" i="11"/>
  <c r="J579" i="11"/>
  <c r="J578" i="11"/>
  <c r="J577" i="11"/>
  <c r="J576" i="11"/>
  <c r="J575" i="11"/>
  <c r="J574" i="11"/>
  <c r="J573" i="11"/>
  <c r="J572" i="11"/>
  <c r="J571" i="11"/>
  <c r="J570" i="11"/>
  <c r="J569" i="11"/>
  <c r="J568" i="11"/>
  <c r="J567" i="11"/>
  <c r="J566" i="11"/>
  <c r="J565" i="11"/>
  <c r="J564" i="11"/>
  <c r="J563" i="11"/>
  <c r="J562" i="11"/>
  <c r="J561" i="11"/>
  <c r="J560" i="11"/>
  <c r="J559" i="11"/>
  <c r="J558" i="11"/>
  <c r="J557" i="11"/>
  <c r="J556" i="11"/>
  <c r="J555" i="11"/>
  <c r="J554" i="11"/>
  <c r="J553" i="11"/>
  <c r="J552" i="11"/>
  <c r="J551" i="11"/>
  <c r="J550" i="11"/>
  <c r="J549" i="11"/>
  <c r="J548" i="11"/>
  <c r="J547" i="11"/>
  <c r="J546" i="11"/>
  <c r="J545" i="11"/>
  <c r="J544" i="11"/>
  <c r="J543" i="11"/>
  <c r="J542" i="11"/>
  <c r="J541" i="11"/>
  <c r="J540" i="11"/>
  <c r="J539" i="11"/>
  <c r="J538" i="11"/>
  <c r="J537" i="11"/>
  <c r="J536" i="11"/>
  <c r="J535" i="11"/>
  <c r="J534" i="11"/>
  <c r="J533" i="11"/>
  <c r="J532" i="11"/>
  <c r="J531" i="11"/>
  <c r="J530" i="11"/>
  <c r="J529" i="11"/>
  <c r="J528" i="11"/>
  <c r="J527" i="11"/>
  <c r="J526" i="11"/>
  <c r="J525" i="11"/>
  <c r="J524" i="11"/>
  <c r="J523" i="11"/>
  <c r="J522" i="11"/>
  <c r="J521" i="11"/>
  <c r="J520" i="11"/>
  <c r="J519" i="11"/>
  <c r="J518" i="11"/>
  <c r="J517" i="11"/>
  <c r="J516" i="11"/>
  <c r="J515" i="11"/>
  <c r="J514" i="11"/>
  <c r="J513" i="11"/>
  <c r="J512" i="11"/>
  <c r="J511" i="11"/>
  <c r="J510" i="11"/>
  <c r="J509" i="11"/>
  <c r="J508" i="11"/>
  <c r="J507" i="11"/>
  <c r="J506" i="11"/>
  <c r="J505" i="11"/>
  <c r="J504" i="11"/>
  <c r="J503" i="11"/>
  <c r="J502" i="11"/>
  <c r="J501" i="11"/>
  <c r="J500" i="11"/>
  <c r="J499" i="11"/>
  <c r="J498" i="11"/>
  <c r="J497" i="11"/>
  <c r="J496" i="11"/>
  <c r="J495" i="11"/>
  <c r="J494" i="11"/>
  <c r="J493" i="11"/>
  <c r="J492" i="11"/>
  <c r="J491" i="11"/>
  <c r="J490" i="11"/>
  <c r="J489" i="11"/>
  <c r="J488" i="11"/>
  <c r="J487" i="11"/>
  <c r="J486" i="11"/>
  <c r="J485" i="11"/>
  <c r="J484" i="11"/>
  <c r="J483" i="11"/>
  <c r="J482" i="11"/>
  <c r="J481" i="11"/>
  <c r="J480" i="11"/>
  <c r="J479" i="11"/>
  <c r="J478" i="11"/>
  <c r="J477" i="11"/>
  <c r="J476" i="11"/>
  <c r="J475" i="11"/>
  <c r="J474" i="11"/>
  <c r="J473" i="11"/>
  <c r="J472" i="11"/>
  <c r="J471" i="11"/>
  <c r="J470" i="11"/>
  <c r="J469" i="11"/>
  <c r="J468" i="11"/>
  <c r="J467" i="11"/>
  <c r="J466" i="11"/>
  <c r="J465" i="11"/>
  <c r="J464" i="11"/>
  <c r="J463" i="11"/>
  <c r="J462" i="11"/>
  <c r="J461" i="11"/>
  <c r="J460" i="11"/>
  <c r="J459" i="11"/>
  <c r="J458" i="11"/>
  <c r="J457" i="11"/>
  <c r="J456" i="11"/>
  <c r="J455" i="11"/>
  <c r="J454" i="11"/>
  <c r="J453" i="11"/>
  <c r="J452" i="11"/>
  <c r="J451" i="11"/>
  <c r="J450" i="11"/>
  <c r="J449" i="11"/>
  <c r="J448" i="11"/>
  <c r="J447" i="11"/>
  <c r="J446" i="11"/>
  <c r="J445" i="11"/>
  <c r="J444" i="11"/>
  <c r="J443" i="11"/>
  <c r="J442" i="11"/>
  <c r="J441" i="11"/>
  <c r="J440" i="11"/>
  <c r="J439" i="11"/>
  <c r="J438" i="11"/>
  <c r="J437" i="11"/>
  <c r="J436" i="11"/>
  <c r="J435" i="11"/>
  <c r="J434" i="11"/>
  <c r="J433" i="11"/>
  <c r="J432" i="11"/>
  <c r="J431" i="11"/>
  <c r="J430" i="11"/>
  <c r="J429" i="11"/>
  <c r="J428" i="11"/>
  <c r="J427" i="11"/>
  <c r="J426" i="11"/>
  <c r="J425" i="11"/>
  <c r="J424" i="11"/>
  <c r="J423" i="11"/>
  <c r="J422" i="11"/>
  <c r="J421" i="11"/>
  <c r="J420" i="11"/>
  <c r="J419" i="11"/>
  <c r="J418" i="11"/>
  <c r="J417" i="11"/>
  <c r="J416" i="11"/>
  <c r="J415" i="11"/>
  <c r="J414" i="11"/>
  <c r="J413" i="11"/>
  <c r="J412" i="11"/>
  <c r="J411" i="11"/>
  <c r="J410" i="11"/>
  <c r="J409" i="11"/>
  <c r="J408" i="11"/>
  <c r="J407" i="11"/>
  <c r="J406" i="11"/>
  <c r="J405" i="11"/>
  <c r="J404" i="11"/>
  <c r="J403" i="11"/>
  <c r="J402" i="11"/>
  <c r="J401" i="11"/>
  <c r="J400" i="11"/>
  <c r="J397" i="11"/>
  <c r="J396" i="11"/>
  <c r="J395" i="11"/>
  <c r="J394" i="11"/>
  <c r="J393" i="11"/>
  <c r="J392" i="11"/>
  <c r="J391" i="11"/>
  <c r="J390" i="11"/>
  <c r="J389" i="11"/>
  <c r="J388" i="11"/>
  <c r="J387" i="11"/>
  <c r="J386" i="11"/>
  <c r="J379" i="11"/>
  <c r="J378" i="11"/>
  <c r="J377" i="11"/>
  <c r="J376" i="11"/>
  <c r="J375" i="11"/>
  <c r="J374" i="11"/>
  <c r="J373" i="11"/>
  <c r="J372" i="11"/>
  <c r="J371" i="11"/>
  <c r="J370" i="11"/>
  <c r="J369" i="11"/>
  <c r="J368" i="11"/>
  <c r="J367" i="11"/>
  <c r="J366" i="11"/>
  <c r="J365" i="11"/>
  <c r="J364" i="11"/>
  <c r="J363" i="11"/>
  <c r="J362" i="11"/>
  <c r="J361" i="11"/>
  <c r="J360" i="11"/>
  <c r="J359" i="11"/>
  <c r="J358" i="11"/>
  <c r="J357" i="11"/>
  <c r="J356" i="11"/>
  <c r="J355" i="11"/>
  <c r="J354" i="11"/>
  <c r="J353" i="11"/>
  <c r="J352" i="11"/>
  <c r="J351" i="11"/>
  <c r="J350" i="11"/>
  <c r="J349" i="11"/>
  <c r="J348" i="11"/>
  <c r="J347" i="11"/>
  <c r="J346" i="11"/>
  <c r="J345" i="11"/>
  <c r="J344" i="11"/>
  <c r="J343" i="11"/>
  <c r="J342" i="11"/>
  <c r="J341" i="11"/>
  <c r="J340" i="11"/>
  <c r="J339" i="11"/>
  <c r="J338" i="11"/>
  <c r="J337" i="11"/>
  <c r="J336" i="11"/>
  <c r="J335" i="11"/>
  <c r="J334" i="11"/>
  <c r="J333" i="11"/>
  <c r="J332" i="11"/>
  <c r="J331" i="11"/>
  <c r="J329" i="11"/>
  <c r="J328" i="11"/>
  <c r="J327" i="11"/>
  <c r="J326" i="11"/>
  <c r="J325" i="11"/>
  <c r="J324" i="11"/>
  <c r="J323" i="11"/>
  <c r="J322" i="11"/>
  <c r="J321" i="11"/>
  <c r="J320" i="11"/>
  <c r="J319" i="11"/>
  <c r="J318" i="11"/>
  <c r="J317" i="11"/>
  <c r="J316" i="11"/>
  <c r="J315" i="11"/>
  <c r="J314" i="11"/>
  <c r="J313" i="11"/>
  <c r="J312" i="11"/>
  <c r="J311" i="11"/>
  <c r="J310" i="11"/>
  <c r="J309" i="11"/>
  <c r="J308" i="11"/>
  <c r="J307" i="11"/>
  <c r="J306" i="11"/>
  <c r="J305" i="11"/>
  <c r="J304" i="11"/>
  <c r="J303" i="11"/>
  <c r="J302" i="11"/>
  <c r="J301" i="11"/>
  <c r="J300" i="11"/>
  <c r="J299" i="11"/>
  <c r="J298" i="11"/>
  <c r="J297" i="11"/>
  <c r="J296" i="11"/>
  <c r="J295" i="11"/>
  <c r="J294" i="11"/>
  <c r="J293" i="11"/>
  <c r="J292" i="11"/>
  <c r="J291" i="11"/>
  <c r="J290" i="11"/>
  <c r="J289" i="11"/>
  <c r="J288" i="11"/>
  <c r="J287" i="11"/>
  <c r="J286" i="11"/>
  <c r="J285" i="11"/>
  <c r="J284" i="11"/>
  <c r="J283" i="11"/>
  <c r="J282" i="11"/>
  <c r="J281" i="11"/>
  <c r="J280" i="11"/>
  <c r="J279" i="11"/>
  <c r="J278" i="11"/>
  <c r="J277" i="11"/>
  <c r="J276" i="11"/>
  <c r="J275" i="11"/>
  <c r="J274" i="11"/>
  <c r="J273" i="11"/>
  <c r="J272" i="11"/>
  <c r="J271" i="11"/>
  <c r="J270" i="11"/>
  <c r="J269" i="11"/>
  <c r="J268" i="11"/>
  <c r="J267" i="11"/>
  <c r="J266" i="11"/>
  <c r="J265" i="11"/>
  <c r="J264" i="11"/>
  <c r="J263" i="11"/>
  <c r="J262" i="11"/>
  <c r="J261" i="11"/>
  <c r="J260" i="11"/>
  <c r="J259" i="11"/>
  <c r="J258" i="11"/>
  <c r="J257" i="11"/>
  <c r="J256" i="11"/>
  <c r="J255" i="11"/>
  <c r="J254" i="11"/>
  <c r="J253" i="11"/>
  <c r="J252" i="11"/>
  <c r="J251" i="11"/>
  <c r="J250" i="11"/>
  <c r="J249" i="11"/>
  <c r="J248" i="11"/>
  <c r="J247" i="11"/>
  <c r="J246" i="11"/>
  <c r="J245" i="11"/>
  <c r="J244" i="11"/>
  <c r="J243" i="11"/>
  <c r="J242" i="11"/>
  <c r="J241" i="11"/>
  <c r="J240" i="11"/>
  <c r="J239" i="11"/>
  <c r="J238" i="11"/>
  <c r="J237" i="11"/>
  <c r="J236" i="11"/>
  <c r="J235" i="11"/>
  <c r="J234" i="11"/>
  <c r="J233" i="11"/>
  <c r="J232" i="11"/>
  <c r="J231" i="11"/>
  <c r="J230" i="11"/>
  <c r="J229" i="11"/>
  <c r="J228" i="11"/>
  <c r="J227" i="11"/>
  <c r="J226" i="11"/>
  <c r="J225" i="11"/>
  <c r="J224" i="11"/>
  <c r="J223" i="11"/>
  <c r="J222" i="11"/>
  <c r="J221" i="11"/>
  <c r="J220" i="11"/>
  <c r="J219" i="11"/>
  <c r="J218" i="11"/>
  <c r="J217" i="11"/>
  <c r="J216" i="11"/>
  <c r="J215" i="11"/>
  <c r="J214" i="11"/>
  <c r="J213" i="11"/>
  <c r="J212" i="11"/>
  <c r="J211" i="11"/>
  <c r="J210" i="11"/>
  <c r="J209" i="11"/>
  <c r="J208" i="11"/>
  <c r="J207" i="11"/>
  <c r="J206" i="11"/>
  <c r="J205" i="11"/>
  <c r="J204" i="11"/>
  <c r="J203" i="11"/>
  <c r="J202" i="11"/>
  <c r="J201" i="11"/>
  <c r="J200" i="11"/>
  <c r="J199" i="11"/>
  <c r="J198" i="11"/>
  <c r="J197" i="11"/>
  <c r="J196" i="11"/>
  <c r="J195" i="11"/>
  <c r="J194" i="11"/>
  <c r="J193" i="11"/>
  <c r="J192" i="11"/>
  <c r="J191" i="11"/>
  <c r="J190" i="11"/>
  <c r="J189" i="11"/>
  <c r="J188" i="11"/>
  <c r="J187" i="11"/>
  <c r="J186" i="11"/>
  <c r="J185" i="11"/>
  <c r="J184" i="11"/>
  <c r="J183" i="11"/>
  <c r="J182" i="11"/>
  <c r="J181" i="11"/>
  <c r="J180" i="11"/>
  <c r="J179" i="11"/>
  <c r="J178" i="11"/>
  <c r="J177" i="11"/>
  <c r="J176" i="11"/>
  <c r="J175" i="11"/>
  <c r="J174" i="11"/>
  <c r="J173" i="11"/>
  <c r="J172" i="11"/>
  <c r="J171" i="11"/>
  <c r="J170" i="11"/>
  <c r="J169" i="11"/>
  <c r="J168" i="11"/>
  <c r="J167" i="11"/>
  <c r="J166" i="11"/>
  <c r="J165" i="11"/>
  <c r="J164" i="11"/>
  <c r="J163" i="11"/>
  <c r="J162" i="11"/>
  <c r="J161" i="11"/>
  <c r="J160" i="11"/>
  <c r="J159" i="11"/>
  <c r="J158" i="11"/>
  <c r="J157" i="11"/>
  <c r="J156" i="11"/>
  <c r="J155" i="11"/>
  <c r="J154" i="11"/>
  <c r="J153" i="11"/>
  <c r="J152" i="11"/>
  <c r="J151" i="11"/>
  <c r="J150" i="11"/>
  <c r="J149" i="11"/>
  <c r="J148" i="11"/>
  <c r="J147" i="11"/>
  <c r="J146" i="11"/>
  <c r="J145" i="11"/>
  <c r="J144" i="11"/>
  <c r="J143" i="11"/>
  <c r="J142" i="11"/>
  <c r="J141" i="11"/>
  <c r="J140" i="11"/>
  <c r="J139" i="11"/>
  <c r="J138" i="11"/>
  <c r="J137" i="11"/>
  <c r="J136" i="11"/>
  <c r="J135" i="11"/>
  <c r="J134" i="11"/>
  <c r="J133" i="11"/>
  <c r="J132" i="11"/>
  <c r="J131" i="11"/>
  <c r="J130" i="11"/>
  <c r="J129" i="11"/>
  <c r="J128" i="11"/>
  <c r="J127" i="11"/>
  <c r="J126" i="11"/>
  <c r="J125" i="11"/>
  <c r="J124" i="11"/>
  <c r="J123" i="11"/>
  <c r="J122" i="11"/>
  <c r="J121" i="11"/>
  <c r="J120" i="11"/>
  <c r="J119" i="11"/>
  <c r="J118" i="11"/>
  <c r="J117" i="11"/>
  <c r="J116" i="11"/>
  <c r="J115" i="11"/>
  <c r="J114" i="11"/>
  <c r="J113" i="11"/>
  <c r="J112" i="11"/>
  <c r="J111" i="11"/>
  <c r="J110" i="11"/>
  <c r="J109" i="11"/>
  <c r="J108" i="11"/>
  <c r="J107" i="11"/>
  <c r="J106" i="11"/>
  <c r="J105" i="11"/>
  <c r="J104" i="11"/>
  <c r="J101" i="11"/>
  <c r="J100" i="11"/>
  <c r="J99" i="11"/>
  <c r="J98" i="11"/>
  <c r="J97" i="11"/>
  <c r="J96" i="11"/>
  <c r="J95" i="11"/>
  <c r="J94" i="11"/>
  <c r="J93" i="11"/>
  <c r="J92" i="11"/>
  <c r="J91" i="11"/>
  <c r="J90" i="11"/>
  <c r="J89" i="11"/>
  <c r="J88" i="11"/>
  <c r="J87" i="11"/>
  <c r="J86" i="11"/>
  <c r="J85" i="11"/>
  <c r="J84" i="11"/>
  <c r="J83" i="11"/>
  <c r="J82" i="11"/>
  <c r="J81" i="11"/>
  <c r="J80" i="11"/>
  <c r="J79" i="11"/>
  <c r="J78" i="11"/>
  <c r="J77" i="11"/>
  <c r="J76" i="11"/>
  <c r="J75" i="11"/>
  <c r="J74" i="11"/>
  <c r="J73" i="11"/>
  <c r="J72" i="11"/>
  <c r="J71" i="11"/>
  <c r="J70" i="11"/>
  <c r="J69" i="11"/>
  <c r="J68" i="11"/>
  <c r="J67" i="11"/>
  <c r="J66" i="11"/>
  <c r="J65" i="11"/>
  <c r="J64" i="11"/>
  <c r="J63" i="11"/>
  <c r="J62" i="11"/>
  <c r="J61" i="11"/>
  <c r="J60" i="11"/>
  <c r="J59" i="11"/>
  <c r="J58" i="11"/>
  <c r="J57" i="11"/>
  <c r="J56" i="11"/>
  <c r="J55" i="11"/>
  <c r="J54" i="11"/>
  <c r="J53" i="11"/>
  <c r="J52" i="11"/>
  <c r="J51" i="11"/>
  <c r="J50" i="11"/>
  <c r="J49" i="11"/>
  <c r="J48" i="11"/>
  <c r="J47" i="11"/>
  <c r="J46" i="11"/>
  <c r="J45" i="11"/>
  <c r="J44" i="11"/>
  <c r="J43" i="11"/>
  <c r="J42" i="11"/>
  <c r="J41" i="11"/>
  <c r="J38" i="11"/>
  <c r="J37" i="11"/>
  <c r="J36" i="11"/>
  <c r="J35" i="11"/>
  <c r="J34" i="11"/>
  <c r="J33" i="11"/>
  <c r="J32" i="11"/>
  <c r="J31" i="11"/>
  <c r="J30" i="11"/>
  <c r="J29" i="11"/>
  <c r="J28" i="11"/>
  <c r="J27" i="11"/>
  <c r="J26" i="11"/>
  <c r="J25" i="11"/>
  <c r="J24" i="11"/>
  <c r="J23" i="11"/>
  <c r="J22" i="11"/>
  <c r="J21" i="11"/>
  <c r="J20" i="11"/>
  <c r="J19" i="11"/>
  <c r="J18" i="11"/>
  <c r="J17" i="11"/>
  <c r="J16" i="11"/>
  <c r="J15" i="11"/>
  <c r="J14" i="11"/>
  <c r="J13" i="11"/>
  <c r="J12" i="11"/>
  <c r="J11" i="11"/>
  <c r="J11" i="14"/>
  <c r="I11" i="14"/>
  <c r="J13" i="14"/>
  <c r="J15" i="14"/>
  <c r="A35" i="12"/>
  <c r="A36" i="12"/>
  <c r="K34" i="12"/>
  <c r="H34" i="12"/>
  <c r="A28" i="12"/>
  <c r="K27" i="12"/>
  <c r="H27" i="12"/>
  <c r="K21" i="12"/>
  <c r="C19" i="12"/>
  <c r="C21" i="12"/>
  <c r="H21" i="12"/>
  <c r="H28" i="12"/>
  <c r="H35" i="12"/>
  <c r="H36" i="12"/>
  <c r="A21" i="12"/>
  <c r="F29" i="16"/>
  <c r="E29" i="16"/>
  <c r="F28" i="16"/>
  <c r="E28" i="16"/>
  <c r="F27" i="16"/>
  <c r="E27" i="16"/>
  <c r="D26" i="16"/>
  <c r="E26" i="16"/>
  <c r="E25" i="16"/>
  <c r="C26" i="16"/>
  <c r="F26" i="16"/>
  <c r="F25" i="16"/>
  <c r="B26" i="16"/>
  <c r="C25" i="16"/>
  <c r="B25" i="16"/>
  <c r="F24" i="16"/>
  <c r="E24" i="16"/>
  <c r="F23" i="16"/>
  <c r="E23" i="16"/>
  <c r="F22" i="16"/>
  <c r="E22" i="16"/>
  <c r="F21" i="16"/>
  <c r="E21" i="16"/>
  <c r="D21" i="16"/>
  <c r="C21" i="16"/>
  <c r="B21" i="16"/>
  <c r="F20" i="16"/>
  <c r="D20" i="16"/>
  <c r="C20" i="16"/>
  <c r="C19" i="16"/>
  <c r="B20" i="16"/>
  <c r="B19" i="16"/>
  <c r="F17" i="16"/>
  <c r="E17" i="16"/>
  <c r="F16" i="16"/>
  <c r="E16" i="16"/>
  <c r="F15" i="16"/>
  <c r="E15" i="16"/>
  <c r="F14" i="16"/>
  <c r="E14" i="16"/>
  <c r="K28" i="12"/>
  <c r="K35" i="12"/>
  <c r="C25" i="12"/>
  <c r="C28" i="12"/>
  <c r="C18" i="16"/>
  <c r="B18" i="16"/>
  <c r="B12" i="16"/>
  <c r="E20" i="16"/>
  <c r="D25" i="16"/>
  <c r="D19" i="16"/>
  <c r="D18" i="16"/>
  <c r="K36" i="12"/>
  <c r="C32" i="12"/>
  <c r="C35" i="12"/>
  <c r="C36" i="12"/>
  <c r="E18" i="16"/>
  <c r="D12" i="16"/>
  <c r="F18" i="16"/>
  <c r="C12" i="16"/>
  <c r="E19" i="16"/>
  <c r="F19" i="16"/>
  <c r="E12" i="16"/>
  <c r="D30" i="16"/>
  <c r="F12" i="16"/>
  <c r="H13" i="8"/>
  <c r="G13" i="8"/>
  <c r="C13" i="7"/>
  <c r="C12" i="7"/>
  <c r="C19" i="7"/>
  <c r="C18" i="7"/>
  <c r="C20" i="7"/>
  <c r="D39" i="5"/>
  <c r="D61" i="5"/>
  <c r="D60" i="5"/>
  <c r="E61" i="5"/>
  <c r="E60" i="5"/>
  <c r="D50" i="5"/>
  <c r="D49" i="5"/>
  <c r="E50" i="5"/>
  <c r="E49" i="5"/>
  <c r="D41" i="5"/>
  <c r="E41" i="5"/>
  <c r="E39" i="5"/>
  <c r="D36" i="5"/>
  <c r="D33" i="5"/>
  <c r="E36" i="5"/>
  <c r="E38" i="5"/>
  <c r="C14" i="7"/>
  <c r="D38" i="5"/>
  <c r="C42" i="5"/>
  <c r="C39" i="5"/>
  <c r="C41" i="5"/>
  <c r="C38" i="5"/>
  <c r="C36" i="5"/>
  <c r="C33" i="5"/>
  <c r="C27" i="5"/>
  <c r="I15" i="14"/>
  <c r="J12" i="14"/>
  <c r="J21" i="14"/>
  <c r="J19" i="14"/>
  <c r="I10" i="14"/>
  <c r="D19" i="7"/>
  <c r="D20" i="7"/>
  <c r="D18" i="7"/>
  <c r="C50" i="5"/>
  <c r="C49" i="5"/>
  <c r="C61" i="5"/>
  <c r="C60" i="5"/>
  <c r="I17" i="14"/>
  <c r="F22" i="14"/>
  <c r="J14" i="14"/>
  <c r="J16" i="14"/>
  <c r="J17" i="14"/>
  <c r="J18" i="14"/>
  <c r="J10" i="14"/>
  <c r="J20" i="14"/>
  <c r="G22" i="14"/>
  <c r="H22" i="14"/>
  <c r="I22" i="14"/>
  <c r="J22" i="14"/>
  <c r="D13" i="7"/>
  <c r="D12" i="7"/>
  <c r="F22" i="6"/>
  <c r="F21" i="6"/>
  <c r="F18" i="6"/>
  <c r="F17" i="6"/>
  <c r="F16" i="6"/>
  <c r="F20" i="6"/>
  <c r="F13" i="6"/>
  <c r="E33" i="5"/>
  <c r="E27" i="5"/>
  <c r="D14" i="7"/>
  <c r="E22" i="6"/>
  <c r="D22" i="6"/>
  <c r="E21" i="6"/>
  <c r="D21" i="6"/>
  <c r="E20" i="6"/>
  <c r="D20" i="6"/>
</calcChain>
</file>

<file path=xl/comments1.xml><?xml version="1.0" encoding="utf-8"?>
<comments xmlns="http://schemas.openxmlformats.org/spreadsheetml/2006/main">
  <authors>
    <author>Nikolaeva</author>
  </authors>
  <commentList>
    <comment ref="C39" authorId="0" shapeId="0">
      <text>
        <r>
          <rPr>
            <b/>
            <sz val="8"/>
            <color indexed="81"/>
            <rFont val="Tahoma"/>
            <family val="2"/>
            <charset val="204"/>
          </rPr>
          <t>Nikolaeva:</t>
        </r>
        <r>
          <rPr>
            <sz val="8"/>
            <color indexed="81"/>
            <rFont val="Tahoma"/>
            <family val="2"/>
            <charset val="204"/>
          </rPr>
          <t xml:space="preserve">
Статья 38</t>
        </r>
      </text>
    </comment>
    <comment ref="D39" authorId="0" shapeId="0">
      <text>
        <r>
          <rPr>
            <b/>
            <sz val="8"/>
            <color indexed="81"/>
            <rFont val="Tahoma"/>
            <family val="2"/>
            <charset val="204"/>
          </rPr>
          <t>Nikolaeva:</t>
        </r>
        <r>
          <rPr>
            <sz val="8"/>
            <color indexed="81"/>
            <rFont val="Tahoma"/>
            <family val="2"/>
            <charset val="204"/>
          </rPr>
          <t xml:space="preserve">
Статья 38</t>
        </r>
      </text>
    </comment>
    <comment ref="E39" authorId="0" shapeId="0">
      <text>
        <r>
          <rPr>
            <b/>
            <sz val="8"/>
            <color indexed="81"/>
            <rFont val="Tahoma"/>
            <family val="2"/>
            <charset val="204"/>
          </rPr>
          <t>Nikolaeva:</t>
        </r>
        <r>
          <rPr>
            <sz val="8"/>
            <color indexed="81"/>
            <rFont val="Tahoma"/>
            <family val="2"/>
            <charset val="204"/>
          </rPr>
          <t xml:space="preserve">
Статья 38</t>
        </r>
      </text>
    </comment>
  </commentList>
</comments>
</file>

<file path=xl/sharedStrings.xml><?xml version="1.0" encoding="utf-8"?>
<sst xmlns="http://schemas.openxmlformats.org/spreadsheetml/2006/main" count="9980" uniqueCount="1569">
  <si>
    <t>Код дохода</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</si>
  <si>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</si>
  <si>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</si>
  <si>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</si>
  <si>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</si>
  <si>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</si>
  <si>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</si>
  <si>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</si>
  <si>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</si>
  <si>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</si>
  <si>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</si>
  <si>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</si>
  <si>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</si>
  <si>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</si>
  <si>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</si>
  <si>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</si>
  <si>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</si>
  <si>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</si>
  <si>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</si>
  <si>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</si>
  <si>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</si>
  <si>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</si>
  <si>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</si>
  <si>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</si>
  <si>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</si>
  <si>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</si>
  <si>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</si>
  <si>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</si>
  <si>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</si>
  <si>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</si>
  <si>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</si>
  <si>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</si>
  <si>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</si>
  <si>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</si>
  <si>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</si>
  <si>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</si>
  <si>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</si>
  <si>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</si>
  <si>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</si>
  <si>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</si>
  <si>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</si>
  <si>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</si>
  <si>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</si>
  <si>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</si>
  <si>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</si>
  <si>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</si>
  <si>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</si>
  <si>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</si>
  <si>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</si>
  <si>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</si>
  <si>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</si>
  <si>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</si>
  <si>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</si>
  <si>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</si>
  <si>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</si>
  <si>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</si>
  <si>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</si>
  <si>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1 09 00 000 00 0000 000</t>
  </si>
  <si>
    <t>ЗАДОЛЖЕННОСТЬ И ПЕРЕРАСЧЕТЫ ПО ОТМЕНЕННЫМ НАЛОГАМ, СБОРАМ И ИНЫМ ОБЯЗАТЕЛЬНЫМ ПЛАТЕЖАМ</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</si>
  <si>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</si>
  <si>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</si>
  <si>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</si>
  <si>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</si>
  <si>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</si>
  <si>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</si>
  <si>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</si>
  <si>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1 11 05 070 00 0000 120</t>
  </si>
  <si>
    <t>Доходы от сдачи в аренду имущества, составляющего государственную (муниципальную) казну (за исключением земельных участков)</t>
  </si>
  <si>
    <t>Доходы от сдачи в аренду имущества, составляющего казну городских округов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</si>
  <si>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</si>
  <si>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</si>
  <si>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</si>
  <si>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</si>
  <si>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</si>
  <si>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1 11 07 000 00 0000 120</t>
  </si>
  <si>
    <t>Платежи от государственных и муниципальных унитарных предприятий</t>
  </si>
  <si>
    <t>1 11 07 010 00 0000 120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</si>
  <si>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</si>
  <si>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</si>
  <si>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</si>
  <si>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</si>
  <si>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</si>
  <si>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</si>
  <si>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</si>
  <si>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</si>
  <si>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</si>
  <si>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</si>
  <si>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</si>
  <si>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</si>
  <si>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</si>
  <si>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</si>
  <si>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</si>
  <si>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</si>
  <si>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</si>
  <si>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</si>
  <si>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</si>
  <si>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</si>
  <si>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</si>
  <si>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</si>
  <si>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1 13 01 990 00 0000 130</t>
  </si>
  <si>
    <t>Прочие доходы от оказания платных услуг (работ)</t>
  </si>
  <si>
    <t>1 13 02 000 00 0000 130</t>
  </si>
  <si>
    <t>Доходы от компенсации затрат государства</t>
  </si>
  <si>
    <t>1 13 02 990 00 0000 130</t>
  </si>
  <si>
    <t>Прочие доходы от компенсации затрат государства</t>
  </si>
  <si>
    <t>Прочие доходы от компенсации затрат бюджетов городских округов</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</si>
  <si>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</si>
  <si>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</si>
  <si>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</si>
  <si>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</si>
  <si>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</si>
  <si>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</si>
  <si>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</si>
  <si>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</si>
  <si>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</si>
  <si>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</si>
  <si>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</si>
  <si>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</si>
  <si>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</si>
  <si>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</si>
  <si>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</si>
  <si>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</si>
  <si>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</si>
  <si>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</si>
  <si>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</si>
  <si>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</si>
  <si>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</si>
  <si>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</si>
  <si>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</si>
  <si>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</si>
  <si>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</si>
  <si>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1 16 00 000 00 0000 000</t>
  </si>
  <si>
    <t>ШТРАФЫ, САНКЦИИ, ВОЗМЕЩЕНИЕ УЩЕРБА</t>
  </si>
  <si>
    <t>1 17 00 000 00 0000 000</t>
  </si>
  <si>
    <t>ПРОЧИЕ НЕНАЛОГОВЫЕ ДОХОДЫ</t>
  </si>
  <si>
    <t>1 17 05 000 00 0000 180</t>
  </si>
  <si>
    <t>Прочие неналоговые доходы</t>
  </si>
  <si>
    <t>1 17 05 040 04 0000 180</t>
  </si>
  <si>
    <t>Прочие неналоговые доходы бюджетов городских округов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</si>
  <si>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</si>
  <si>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</si>
  <si>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</si>
  <si>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</si>
  <si>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2 02 20 000 00 0000 150</t>
  </si>
  <si>
    <t>Субсидии бюджетам бюджетной системы Российской Федерации (межбюджетные субсидии)</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</si>
  <si>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</si>
  <si>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t>
  </si>
  <si>
    <t>2 02 30 000 00 0000 150</t>
  </si>
  <si>
    <t>Субвенции бюджетам бюджетной системы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</si>
  <si>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</si>
  <si>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</si>
  <si>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Прочие субвенции бюджетам городских округов</t>
  </si>
  <si>
    <t>2 02 40 000 00 0000 150</t>
  </si>
  <si>
    <t>Иные межбюджетные трансферты</t>
  </si>
  <si>
    <t>Прочие межбюджетные трансферты, передаваемые бюджетам городских округов</t>
  </si>
  <si>
    <t>2 07 00 000 00 0000 000</t>
  </si>
  <si>
    <t>ПРОЧИЕ БЕЗВОЗМЕЗДНЫЕ ПОСТУПЛЕНИЯ</t>
  </si>
  <si>
    <t>2 07 04 000 04 0000 150</t>
  </si>
  <si>
    <t>Прочие безвозмездные поступления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</si>
  <si>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</si>
  <si>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</si>
  <si>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Поступления от денежных пожертвований, предоставляемых физическими лицами получателями средств бюджета городского округа на оказание помощи малообеспеченным гражданам и гражданам попавшим в трудную жизненную ситуацию</t>
  </si>
  <si>
    <t>2 07 04 050 04 0000 150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</si>
  <si>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</si>
  <si>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</si>
  <si>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</si>
  <si>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2 19 00 000 00 0000 000</t>
  </si>
  <si>
    <t>ВОЗВРАТ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</si>
  <si>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</si>
  <si>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ИТОГО  </t>
  </si>
  <si>
    <t>Утвержденный план</t>
  </si>
  <si>
    <t>Уточненный план</t>
  </si>
  <si>
    <t>Исполнено</t>
  </si>
  <si>
    <t>% исполнения к утвержденному плану</t>
  </si>
  <si>
    <t>% исполнения к уточненному плану</t>
  </si>
  <si>
    <t>Код главы</t>
  </si>
  <si>
    <t>Факт</t>
  </si>
  <si>
    <t>016 Комитет по культуре, делам молодежи и спорту администрации городского округа Домодедово</t>
  </si>
  <si>
    <t>016</t>
  </si>
  <si>
    <t>017</t>
  </si>
  <si>
    <t>Сумма государственной пошлины за выдачу разрешения на установку рекламной конструкции</t>
  </si>
  <si>
    <t>Прочие неналоговые доходы бюджетов городских округов (платежи за вырубку зеленых насаждений)</t>
  </si>
  <si>
    <t>019</t>
  </si>
  <si>
    <t>024 Финансовое управление Администрации городского округа Домодедово Московской области</t>
  </si>
  <si>
    <t>024</t>
  </si>
  <si>
    <t>048</t>
  </si>
  <si>
    <t>Плата за выбросы загрязняющих веществ в атмосферный воздух стационарными объектами (пени по соответствующему платежу)</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</si>
  <si>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</si>
  <si>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</si>
  <si>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100</t>
  </si>
  <si>
    <t>114</t>
  </si>
  <si>
    <t>120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</si>
  <si>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</si>
  <si>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182</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</si>
  <si>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</si>
  <si>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</si>
  <si>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</si>
  <si>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</si>
  <si>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</si>
  <si>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188</t>
  </si>
  <si>
    <t>810</t>
  </si>
  <si>
    <t>Приложение № 3</t>
  </si>
  <si>
    <t>к Решению Совета депутатов</t>
  </si>
  <si>
    <t>Наименование</t>
  </si>
  <si>
    <t>ЦСР</t>
  </si>
  <si>
    <t>ВР</t>
  </si>
  <si>
    <t>Функционирование высшего должностного лица субъекта Российской Федерации и муниципального образования</t>
  </si>
  <si>
    <t>9900000000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</si>
  <si>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</si>
  <si>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</si>
  <si>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Функционирование законодательных (представительных) органов государственной власти и представительных органов муниципальных образований</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</si>
  <si>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</si>
  <si>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</si>
  <si>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</si>
  <si>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</si>
  <si>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</si>
  <si>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</si>
  <si>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</si>
  <si>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</si>
  <si>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</si>
  <si>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0900000000</t>
  </si>
  <si>
    <t>1100000000</t>
  </si>
  <si>
    <t>1130000000</t>
  </si>
  <si>
    <t>Основное мероприятие "Создание условий для реализации полномочий органов местного самоуправления"</t>
  </si>
  <si>
    <t>Обеспечение деятельности финансовых, налоговых и таможенных органов и органов финансового (финансово-бюджетного) надзора</t>
  </si>
  <si>
    <t>1140000000</t>
  </si>
  <si>
    <t>1140100000</t>
  </si>
  <si>
    <t>Резервные фонды</t>
  </si>
  <si>
    <t>0111</t>
  </si>
  <si>
    <t>0700000000</t>
  </si>
  <si>
    <t>0710000000</t>
  </si>
  <si>
    <t>Резервные средства</t>
  </si>
  <si>
    <t>870</t>
  </si>
  <si>
    <t>Другие общегосударственные вопросы</t>
  </si>
  <si>
    <t>1000000000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</si>
  <si>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</si>
  <si>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</si>
  <si>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</si>
  <si>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</si>
  <si>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</si>
  <si>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Исполнение судебных актов</t>
  </si>
  <si>
    <t>830</t>
  </si>
  <si>
    <t>Расходы на выплаты персоналу казенных учреждений</t>
  </si>
  <si>
    <t>110</t>
  </si>
  <si>
    <t>Капитальные вложения в объекты государственной (муниципальной) собственности</t>
  </si>
  <si>
    <t>400</t>
  </si>
  <si>
    <t>Бюджетные инвестиции</t>
  </si>
  <si>
    <t>410</t>
  </si>
  <si>
    <t>1200000000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</si>
  <si>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</si>
  <si>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</si>
  <si>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0720000000</t>
  </si>
  <si>
    <t>0720100000</t>
  </si>
  <si>
    <t>0740000000</t>
  </si>
  <si>
    <t>Другие вопросы в области национальной безопасности и правоохранительной деятельности</t>
  </si>
  <si>
    <t>0750000000</t>
  </si>
  <si>
    <t>Основное мероприятие "Развертывание элементов системы технологического обеспечения региональной общественной безопасности и оперативного управления "Безопасный регион"</t>
  </si>
  <si>
    <t>Сельское хозяйство и рыболовство</t>
  </si>
  <si>
    <t>0500000000</t>
  </si>
  <si>
    <t>0510000000</t>
  </si>
  <si>
    <t>Транспорт</t>
  </si>
  <si>
    <t>1300000000</t>
  </si>
  <si>
    <t>1310000000</t>
  </si>
  <si>
    <t>1310100000</t>
  </si>
  <si>
    <t>Дорожное хозяйство (дорожные фонды)</t>
  </si>
  <si>
    <t>1330000000</t>
  </si>
  <si>
    <t>Связь и информатика</t>
  </si>
  <si>
    <t>Другие вопросы в области национальной экономики</t>
  </si>
  <si>
    <t>1010000000</t>
  </si>
  <si>
    <t>1400000000</t>
  </si>
  <si>
    <t>1410000000</t>
  </si>
  <si>
    <t>Жилищное хозяйство</t>
  </si>
  <si>
    <t>0930000000</t>
  </si>
  <si>
    <t>Основное мероприятие "Приведение в надлежащее состояние подъездов в многоквартирных домах"</t>
  </si>
  <si>
    <t>0930100000</t>
  </si>
  <si>
    <t>Коммунальное хозяйство</t>
  </si>
  <si>
    <t>1500000000</t>
  </si>
  <si>
    <t>1510000000</t>
  </si>
  <si>
    <t>1520000000</t>
  </si>
  <si>
    <t>1520100000</t>
  </si>
  <si>
    <t>1520200000</t>
  </si>
  <si>
    <t>1700000000</t>
  </si>
  <si>
    <t>Благоустройство</t>
  </si>
  <si>
    <t>Охрана объектов растительного и животного мира и среды их обитания</t>
  </si>
  <si>
    <t>0600000000</t>
  </si>
  <si>
    <t>0620000000</t>
  </si>
  <si>
    <t>0620100000</t>
  </si>
  <si>
    <t>0630000000</t>
  </si>
  <si>
    <t>Дошкольное образование</t>
  </si>
  <si>
    <t>0200000000</t>
  </si>
  <si>
    <t>Субсидии автономным учреждениям</t>
  </si>
  <si>
    <t>620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</si>
  <si>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</si>
  <si>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</si>
  <si>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Общее образование</t>
  </si>
  <si>
    <t>Подпрограмма "Общее образование"</t>
  </si>
  <si>
    <t>0220000000</t>
  </si>
  <si>
    <t>0220100000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</si>
  <si>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</si>
  <si>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</si>
  <si>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</si>
  <si>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</si>
  <si>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Федеральный проект "Современная школа"</t>
  </si>
  <si>
    <t>Подпрограмма "Дополнительное образование, воспитание и психолого-социальное сопровождение детей"</t>
  </si>
  <si>
    <t>0230000000</t>
  </si>
  <si>
    <t>Дополнительное образование детей</t>
  </si>
  <si>
    <t>0230100000</t>
  </si>
  <si>
    <t>Федеральный проект "Культурная среда"</t>
  </si>
  <si>
    <t>Обеспечивающая подпрограмма</t>
  </si>
  <si>
    <t>0240000000</t>
  </si>
  <si>
    <t>Молодежная политика</t>
  </si>
  <si>
    <t>0400000000</t>
  </si>
  <si>
    <t>0420000000</t>
  </si>
  <si>
    <t>Другие вопросы в области образования</t>
  </si>
  <si>
    <t>0240500000</t>
  </si>
  <si>
    <t>Культура</t>
  </si>
  <si>
    <t>0100000000</t>
  </si>
  <si>
    <t>0300000000</t>
  </si>
  <si>
    <t>0320000000</t>
  </si>
  <si>
    <t>Другие вопросы в области культуры, кинематографии</t>
  </si>
  <si>
    <t>Пенсионное обеспечение</t>
  </si>
  <si>
    <t>0310000000</t>
  </si>
  <si>
    <t>Публичные нормативные социальные выплаты гражданам</t>
  </si>
  <si>
    <t>310</t>
  </si>
  <si>
    <t>Социальное обеспечение населения</t>
  </si>
  <si>
    <t>1003</t>
  </si>
  <si>
    <t>0310100000</t>
  </si>
  <si>
    <t>0310200000</t>
  </si>
  <si>
    <t>0800000000</t>
  </si>
  <si>
    <t>0810000000</t>
  </si>
  <si>
    <t>0810100000</t>
  </si>
  <si>
    <t>0820000000</t>
  </si>
  <si>
    <t>0820100000</t>
  </si>
  <si>
    <t>0820200000</t>
  </si>
  <si>
    <t>0840000000</t>
  </si>
  <si>
    <t>0840100000</t>
  </si>
  <si>
    <t>Охрана семьи и детства</t>
  </si>
  <si>
    <t>0830000000</t>
  </si>
  <si>
    <t>0830100000</t>
  </si>
  <si>
    <t>Физическая культура</t>
  </si>
  <si>
    <t>0410000000</t>
  </si>
  <si>
    <t>Телевидение и радиовещание</t>
  </si>
  <si>
    <t>Периодическая печать и издательства</t>
  </si>
  <si>
    <t>Обслуживание государственного (муниципального) долга</t>
  </si>
  <si>
    <t>700</t>
  </si>
  <si>
    <t>Обслуживание муниципального долга</t>
  </si>
  <si>
    <t>730</t>
  </si>
  <si>
    <t>Комитет по культуре, делам молодежи и спорту администрации городского округа Домодедово</t>
  </si>
  <si>
    <t>Администрация городского округа Домодедово Московской области</t>
  </si>
  <si>
    <t>Совет депутатов городского округа Домодедово Московской области</t>
  </si>
  <si>
    <t>018</t>
  </si>
  <si>
    <t>Счетная палата городского округа Домодедово Московской области</t>
  </si>
  <si>
    <t>Финансовое управление Администрации городского округа Домодедово Московской области</t>
  </si>
  <si>
    <t>Управление образования администрации городского округа Домодедово Московской области</t>
  </si>
  <si>
    <t>Комитет по управлению имуществом Администрации городского округа Домодедово Московской области</t>
  </si>
  <si>
    <t xml:space="preserve">от                         №   </t>
  </si>
  <si>
    <t>Приложение № 10</t>
  </si>
  <si>
    <t xml:space="preserve">от                        №   </t>
  </si>
  <si>
    <t>(тыс.руб.)</t>
  </si>
  <si>
    <t>Код</t>
  </si>
  <si>
    <t>Наименование групп, подгрупп, статей, подстатей, элементов, программ (подпрограмм), кодов экономической классификации источников внутреннего финансирования дефицитов бюджетов</t>
  </si>
  <si>
    <t>Дефицит бюджета городского округа</t>
  </si>
  <si>
    <t>Источники внутреннего финансирования дефицита бюджета</t>
  </si>
  <si>
    <t xml:space="preserve">000 01 01 00 00 00 0000 000 </t>
  </si>
  <si>
    <t>Государственные (муниципальные) ценные бумаги, номинальная стоимость которых указана в валюте Российской Федерации</t>
  </si>
  <si>
    <t>000 01 01 0000  00 0000 700</t>
  </si>
  <si>
    <t>Размещение государственных (муниципальных) ценных бумаг, номинальная стоимость которых указана в валюте Российской Федерации</t>
  </si>
  <si>
    <t>017 01 01 00 00  04 0000 710</t>
  </si>
  <si>
    <t>Размещение муниципальных ценных бумаг городских округов, номинальная стоимость которых указана в валюте Российской Федерации</t>
  </si>
  <si>
    <t>000 01 01 00 00 00 0000 800</t>
  </si>
  <si>
    <t>Погашение государственных (муниципальных) ценных бумаг, номинальная стоимость которых указана в валюте Российской Федерации</t>
  </si>
  <si>
    <t>017 01 01 00 00 04 0000 810</t>
  </si>
  <si>
    <t>Погашение муниципальных ценных бумаг городских округов, номинальная стоимость которых указана в валюте Российской Федерации</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</si>
  <si>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</si>
  <si>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</si>
  <si>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</si>
  <si>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</si>
  <si>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</si>
  <si>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</si>
  <si>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</si>
  <si>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</si>
  <si>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</si>
  <si>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</si>
  <si>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</si>
  <si>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</si>
  <si>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000 01 03 01 00 00 0000 700</t>
  </si>
  <si>
    <t>017 01 03 01 00 04 0000 710</t>
  </si>
  <si>
    <t>000 01 03 01 00 00 0000 800</t>
  </si>
  <si>
    <t>017 01 03 01 00 04 0000 810</t>
  </si>
  <si>
    <t>000 01 05 00 00 00 0000 000</t>
  </si>
  <si>
    <t>Изменение остатков средств на счетах по учету средств бюджета</t>
  </si>
  <si>
    <t>000 01 05 01 00 00 0000 500</t>
  </si>
  <si>
    <t>Увеличение остатков финансовых резервов бюджетов</t>
  </si>
  <si>
    <t>000 01 05 01 01 00 0000 510</t>
  </si>
  <si>
    <t>Увеличение остатков денежных средств финансовых резервов бюджетов</t>
  </si>
  <si>
    <t>017 01 05 01 01 04 0000 510</t>
  </si>
  <si>
    <t>Увеличение остатков денежных средств финансовых резервов бюджетов городских округов</t>
  </si>
  <si>
    <t>000 01 05 01 02 00 0000 520</t>
  </si>
  <si>
    <t>Увеличение остатков средств финансовых резервов бюджетов, размещенных в ценные бумаги</t>
  </si>
  <si>
    <t>017 01 05 01 02 04 0000 520</t>
  </si>
  <si>
    <t>Увеличение остатков средств финансовых резервов бюджетов городских округов, размещенных в ценные бумаги</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</si>
  <si>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</si>
  <si>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</si>
  <si>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</si>
  <si>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</si>
  <si>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</si>
  <si>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бюджетов городских округов</t>
  </si>
  <si>
    <t>000 01 05 02 02 00 0000 520</t>
  </si>
  <si>
    <t>Увеличение прочих остатков средств бюджетов, временно размещенных в ценные бумаги</t>
  </si>
  <si>
    <t>017 01 05 02 02 04 0000 520</t>
  </si>
  <si>
    <t>Увеличение прочих остатков средств бюджетов городских округов, временно размещенных в ценные бумаги</t>
  </si>
  <si>
    <t>000 01 05 00 00 00 0000 600</t>
  </si>
  <si>
    <t>Уменьшение остатков средств бюджетов</t>
  </si>
  <si>
    <t>000 01 05 01 00 00 0000 600</t>
  </si>
  <si>
    <t>Уменьшение остатков финансовых резервов бюджетов</t>
  </si>
  <si>
    <t>000 01 05 01 01 00 0000 610</t>
  </si>
  <si>
    <t>Уменьшение остатков денежных средств финансовых резервов бюджетов</t>
  </si>
  <si>
    <t>017 01 05 01 01 04 0000 610</t>
  </si>
  <si>
    <t>Уменьшение остатков денежных средств финансовых резервов бюджетов городских округов</t>
  </si>
  <si>
    <t>000 01 05 01 02 00 0000 620</t>
  </si>
  <si>
    <t>Уменьшение остатков средств финансовых резервов бюджетов, размещенных в ценные бумаги</t>
  </si>
  <si>
    <t>017 01 05 01 02 04 0000 620</t>
  </si>
  <si>
    <t>Уменьшение остатков средств финансовых резервов бюджетов городских округов, размещенных в ценные бумаги</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</si>
  <si>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</si>
  <si>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</si>
  <si>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</si>
  <si>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</si>
  <si>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017 01 05 02 01 04 0000 610</t>
  </si>
  <si>
    <t>Уменьшение прочих остатков денежных средств бюджетов городских округов</t>
  </si>
  <si>
    <t>000 01 05 02 02 00 0000 620</t>
  </si>
  <si>
    <t>Уменьшение прочих остатков средств бюджетов, временно размещенных в ценные бумаги</t>
  </si>
  <si>
    <t>017 01 05 02 02 04 0000 620</t>
  </si>
  <si>
    <t>Уменьшение прочих остатков средств бюджетов городских округов, временно размещенных в ценные бумаги</t>
  </si>
  <si>
    <t>000 01 06 00 00 00 0000 000</t>
  </si>
  <si>
    <t>Иные источники внутреннего финансирования дефицитов бюджетов</t>
  </si>
  <si>
    <t>000 01 06 00 00 00 0000 500</t>
  </si>
  <si>
    <t>Увеличение финансовых активов, являющихся иными источниками внутреннего финансирования дефицитов бюджетов</t>
  </si>
  <si>
    <t>000 01 06 00 00 00 0000 600</t>
  </si>
  <si>
    <t>Уменьшение финансовых активов, являющихся иными источниками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</si>
  <si>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</si>
  <si>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</si>
  <si>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</si>
  <si>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</si>
  <si>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</si>
  <si>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</si>
  <si>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</si>
  <si>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t>
  </si>
  <si>
    <t>000 01 06 04 01 00 0000 000</t>
  </si>
  <si>
    <t>Исполнение государственных и муниципальных гарантий в валюте Российской Федерации</t>
  </si>
  <si>
    <t>000 01 06 04 01 00 0000 800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</si>
  <si>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</si>
  <si>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000 01 06 04 01 04 0000 810</t>
  </si>
  <si>
    <t>Исполнение муниципальных гарантий городских округов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</si>
  <si>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</si>
  <si>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</si>
  <si>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</si>
  <si>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</si>
  <si>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</si>
  <si>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</si>
  <si>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</si>
  <si>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</si>
  <si>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</si>
  <si>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бюджетов городских округов в валюте Российской Федерации</t>
  </si>
  <si>
    <t>000 01 06 06 00 00 0000 000</t>
  </si>
  <si>
    <t>Прочие источники внутреннего финансирования дефицитов бюджетов</t>
  </si>
  <si>
    <t>000 01 06 06 00 00 0000 500</t>
  </si>
  <si>
    <t>Увеличение прочих источников финансирования дефицитов бюджетов за счет иных финансовых активов</t>
  </si>
  <si>
    <t>000 01 06 06 00 04 0000 500</t>
  </si>
  <si>
    <t>Увеличение иных финансовых активов в собственности городских округов</t>
  </si>
  <si>
    <t>017 01 06 06 01 04 0000 550</t>
  </si>
  <si>
    <t>000 01 06 06 00 00 0000 600</t>
  </si>
  <si>
    <t>Уменьшение прочих источников финансирования дефицитов бюджетов за счет иных финансовых активов</t>
  </si>
  <si>
    <t>000 01 06 06 00 04 0000 600</t>
  </si>
  <si>
    <t>Уменьшение иных финансовых активов в собственности городских округов</t>
  </si>
  <si>
    <t>017 01 06 06 01 04 0000 650</t>
  </si>
  <si>
    <t>000 01 06 06 00 00 0000 700</t>
  </si>
  <si>
    <t>Привлечение прочих источников внутреннего финансирования дефицитов бюджетов</t>
  </si>
  <si>
    <t>017 01 06 06 00 04 0000 710</t>
  </si>
  <si>
    <t>Привлечение прочих источников внутреннего финансирования дефицитов бюджетов городских округов</t>
  </si>
  <si>
    <t>000 01 06 06 00 00 0000 800</t>
  </si>
  <si>
    <t>Погашение обязательств за счет прочих источников внутреннего финансирования дефицитов бюджетов</t>
  </si>
  <si>
    <t>017 01 06 06 00 04 0000 810</t>
  </si>
  <si>
    <t>Погашение обязательств за счет прочих источников внутреннего финансирования дефицитов бюджетов городских округов</t>
  </si>
  <si>
    <t>000 01 06 10 00 00 0000 000</t>
  </si>
  <si>
    <t>Операции по управлению остатками средств на единых счетах бюджетов</t>
  </si>
  <si>
    <t>000 01 06 10 02 00 0000 500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</si>
  <si>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</si>
  <si>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000 01 06 10 02 04 0000 550</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</si>
  <si>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</si>
  <si>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000 01 06 10 03 00 0000 500</t>
  </si>
  <si>
    <t>Предоставление бюджетных кредитов на пополнение остатков средств на счетах бюджетов субъектов Российской Федерации (местных бюджетов)</t>
  </si>
  <si>
    <t>000 01 06 10 03 01 0000 540</t>
  </si>
  <si>
    <t>Предоставление за счет средств федерального бюджета бюджетных кредитов на пополнение остатков средств на счетах бюджетов субъектов Российской Федерации (местных бюджетов)</t>
  </si>
  <si>
    <t>000 01 06 10 02 00 0000 600</t>
  </si>
  <si>
    <t>Уменьшение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</si>
  <si>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000 01 06 10 02 04 0000 650</t>
  </si>
  <si>
    <t>Уменьшение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</si>
  <si>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000 01 06 10 03 00 0000 600</t>
  </si>
  <si>
    <t>Возврат бюджетных кредитов на пополнение остатков средств на счетах бюджетов субъектов Российской Федерации (местных бюджетов)</t>
  </si>
  <si>
    <t>000 01 06 10 03 01 0000 640</t>
  </si>
  <si>
    <t>Возврат бюджетных кредитов на пополнение остатков средств на счетах бюджетов субъектов Российской Федерации (местных бюджетов), предоставленных за счет средств федерального бюджета</t>
  </si>
  <si>
    <t xml:space="preserve">ИСТОЧНИКИ  ВНУТРЕННЕГО ФИНАНСИРОВАНИЯ  </t>
  </si>
  <si>
    <t xml:space="preserve">ПО КОДАМ КЛАССИФИКАЦИИ ИСТОЧНИКОВ </t>
  </si>
  <si>
    <t>ФИНАНСИРОВАНИЯ ДЕФИЦИТОВ БЮДЖЕТОВ</t>
  </si>
  <si>
    <t>Наименование показателя</t>
  </si>
  <si>
    <t>Код бюджетной классификации</t>
  </si>
  <si>
    <t>администратора источника финансирования</t>
  </si>
  <si>
    <t>источника финансирования</t>
  </si>
  <si>
    <t>000</t>
  </si>
  <si>
    <t>01 05 00 00 00 0000 000</t>
  </si>
  <si>
    <t>01 05 02 00 00 0000 500</t>
  </si>
  <si>
    <t>01 05 02 00 00 0000 600</t>
  </si>
  <si>
    <t>Информация о выполнении программы</t>
  </si>
  <si>
    <t>муниципальных заимствований городского округа Домодедово</t>
  </si>
  <si>
    <t>I. Привлечение заимствований</t>
  </si>
  <si>
    <t>№ п/п</t>
  </si>
  <si>
    <t>Виды заимствований</t>
  </si>
  <si>
    <t>1.</t>
  </si>
  <si>
    <t xml:space="preserve"> Муниципальные займы</t>
  </si>
  <si>
    <t>2.</t>
  </si>
  <si>
    <t>Бюджетные кредиты, полученные от других бюджетов бюджетной системы РФ  бюджетами городских округов</t>
  </si>
  <si>
    <t>3.</t>
  </si>
  <si>
    <t>Кредиты, полученные в валюте РФ от кредитных организаций  бюджетами городских округов</t>
  </si>
  <si>
    <t>ИТОГО</t>
  </si>
  <si>
    <t>II. Погашение заимствований</t>
  </si>
  <si>
    <t xml:space="preserve">ИНФОРМАЦИЯ О РАСХОДОВАНИИ СРЕДСТВ </t>
  </si>
  <si>
    <t>РЕЗЕРВНОГО ФОНДА АДМИНИСТРАЦИИ ГОРОДСКОГО ОКРУГА ДОМОДЕДОВО</t>
  </si>
  <si>
    <t>ФКР</t>
  </si>
  <si>
    <t>КЦСР</t>
  </si>
  <si>
    <t>КВР</t>
  </si>
  <si>
    <t>КОСГУ</t>
  </si>
  <si>
    <t>Направление расходования средств</t>
  </si>
  <si>
    <t>Наименование получателя средств</t>
  </si>
  <si>
    <t>Общий объем средств, выделенных из резервного фонда за отчетный период</t>
  </si>
  <si>
    <t>Администрация городского округа</t>
  </si>
  <si>
    <t>ВСЕГО ЗА 1 КВАРТАЛ:</t>
  </si>
  <si>
    <t>ВСЕГО ЗА 2 КВАРТАЛ</t>
  </si>
  <si>
    <t>ВСЕГО ЗА 1 ПОЛУГОДИЕ</t>
  </si>
  <si>
    <t>ВСЕГО ЗА 3 КВАРТАЛ</t>
  </si>
  <si>
    <t>ВСЕГО ЗА 9 МЕСЯЦЕВ</t>
  </si>
  <si>
    <t>в том числе:</t>
  </si>
  <si>
    <t>Приложение № 1</t>
  </si>
  <si>
    <t>ПОСТУПЛЕНИЕ ДОХОДОВ</t>
  </si>
  <si>
    <t>В БЮДЖЕТ ГОРОДСКОГО ОКРУГА ДОМОДЕДОВО</t>
  </si>
  <si>
    <t>ДОХОДЫ БЮДЖЕТА</t>
  </si>
  <si>
    <t>ПО КОДАМ КЛАССИФИКАЦИИ ДОХОДОВ БЮДЖЕТА</t>
  </si>
  <si>
    <t>01 00 00 00 00 0000 000</t>
  </si>
  <si>
    <t>Исполнено
(тыс.руб.)</t>
  </si>
  <si>
    <t>1250100110</t>
  </si>
  <si>
    <t>9500000010</t>
  </si>
  <si>
    <t>9500000030</t>
  </si>
  <si>
    <t>1250100120</t>
  </si>
  <si>
    <t>1520101150</t>
  </si>
  <si>
    <t>1520201160</t>
  </si>
  <si>
    <t>1250100160</t>
  </si>
  <si>
    <t>9500000150</t>
  </si>
  <si>
    <t>9900000060</t>
  </si>
  <si>
    <t>0411000930</t>
  </si>
  <si>
    <t>1210200170</t>
  </si>
  <si>
    <t>1250100810</t>
  </si>
  <si>
    <t>1250101100</t>
  </si>
  <si>
    <t>1250106090</t>
  </si>
  <si>
    <t>1310100820</t>
  </si>
  <si>
    <t>1310700660</t>
  </si>
  <si>
    <t>1340100770</t>
  </si>
  <si>
    <t>1870106030</t>
  </si>
  <si>
    <t>9900000080</t>
  </si>
  <si>
    <t>0830100690</t>
  </si>
  <si>
    <t>0860101020</t>
  </si>
  <si>
    <t>0810100320</t>
  </si>
  <si>
    <t>0810200780</t>
  </si>
  <si>
    <t>0810400900</t>
  </si>
  <si>
    <t>0810500990</t>
  </si>
  <si>
    <t>0840100360</t>
  </si>
  <si>
    <t>0640160870</t>
  </si>
  <si>
    <t>1420274360</t>
  </si>
  <si>
    <t>Мероприятия по обеспечению безопасности дорожного движения</t>
  </si>
  <si>
    <t>Ремонт дворовых территорий</t>
  </si>
  <si>
    <t>1520301170</t>
  </si>
  <si>
    <t>0810762820</t>
  </si>
  <si>
    <t>0810772820</t>
  </si>
  <si>
    <t>1140101230</t>
  </si>
  <si>
    <t>0810706250</t>
  </si>
  <si>
    <t>1720100620</t>
  </si>
  <si>
    <t>9900004002</t>
  </si>
  <si>
    <t>0220106130</t>
  </si>
  <si>
    <t>0230106100</t>
  </si>
  <si>
    <t>025A1S0080</t>
  </si>
  <si>
    <t>0280100130</t>
  </si>
  <si>
    <t>9900001120</t>
  </si>
  <si>
    <t>0930160820</t>
  </si>
  <si>
    <t>0510100550</t>
  </si>
  <si>
    <t>Обслуживание государственного (муниципального) внутреннего долга</t>
  </si>
  <si>
    <t>Муниципальная программа "Управление имуществом и муниципальными финансами"</t>
  </si>
  <si>
    <t>1250000000</t>
  </si>
  <si>
    <t>1250100000</t>
  </si>
  <si>
    <t>Руководство и управление в сфере установленных функций органов местного самоуправления</t>
  </si>
  <si>
    <t>9500000000</t>
  </si>
  <si>
    <t>Непрограммные расходы</t>
  </si>
  <si>
    <t>Муниципальная программа "Образование"</t>
  </si>
  <si>
    <t>Основное мероприятие "Реализация федеральных государственных образовательных стандартов общего образования, в том числе мероприятий по нормативному правовому и методическому сопровождению, обновлению содержания и технологий образования"</t>
  </si>
  <si>
    <t>0320300000</t>
  </si>
  <si>
    <t>Муниципальная программа "Социальная защита населения"</t>
  </si>
  <si>
    <t>Подпрограмма "Социальная поддержка граждан"</t>
  </si>
  <si>
    <t>Муниципальная программа "Жилище"</t>
  </si>
  <si>
    <t>1080000000</t>
  </si>
  <si>
    <t>1230000000</t>
  </si>
  <si>
    <t>1230100000</t>
  </si>
  <si>
    <t>Муниципальная программа "Цифровое муниципальное образование"</t>
  </si>
  <si>
    <t>Подпрограмма "Развитие информационной и технологической инфраструктуры экосистемы цифровой экономики муниципального образования Московской области"</t>
  </si>
  <si>
    <t>Основное мероприятие "Информационная инфраструктура"</t>
  </si>
  <si>
    <t>Основное мероприятие "Информационная безопасность"</t>
  </si>
  <si>
    <t>Основное мероприятие "Проведение социально значимых мероприятий"</t>
  </si>
  <si>
    <t>0411000000</t>
  </si>
  <si>
    <t>1210000000</t>
  </si>
  <si>
    <t>Основное мероприятие "Управление имуществом, находящимся в муниципальной собственности, и выполнение кадастровых работ"</t>
  </si>
  <si>
    <t>1210200000</t>
  </si>
  <si>
    <t>1210300000</t>
  </si>
  <si>
    <t>Муниципальная программа "Развитие институтов гражданского общества, повышение эффективности местного самоуправления и реализации молодежной политики"</t>
  </si>
  <si>
    <t>Основное мероприятие "Информирование населения об основных событиях социально-экономического развития и общественно-политической жизни"</t>
  </si>
  <si>
    <t>Основное мероприятие "Организация создания и эксплуатации сети объектов наружной рекламы"</t>
  </si>
  <si>
    <t>1310700000</t>
  </si>
  <si>
    <t>Подпрограмма "Молодежь Подмосковья"</t>
  </si>
  <si>
    <t>1340000000</t>
  </si>
  <si>
    <t>1340100000</t>
  </si>
  <si>
    <t>Основное мероприятие "Организация деятельности многофункциональных центров предоставления государственных и муниципальных услуг"</t>
  </si>
  <si>
    <t>1510200000</t>
  </si>
  <si>
    <t>Основное мероприятие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t>
  </si>
  <si>
    <t>1800000000</t>
  </si>
  <si>
    <t>1870000000</t>
  </si>
  <si>
    <t>1870100000</t>
  </si>
  <si>
    <t>Муниципальная программа "Безопасность и обеспечение безопасности жизнедеятельности населения"</t>
  </si>
  <si>
    <t>0860000000</t>
  </si>
  <si>
    <t>0860100000</t>
  </si>
  <si>
    <t>Подпрограмма "Профилактика преступлений и иных правонарушений"</t>
  </si>
  <si>
    <t>Основное мероприятие "Обеспечение деятельности общественных объединений правоохранительной направленности"</t>
  </si>
  <si>
    <t>0810200000</t>
  </si>
  <si>
    <t>0810300000</t>
  </si>
  <si>
    <t>0810400000</t>
  </si>
  <si>
    <t>Основное мероприятие "Профилактика наркомании и токсикомании, проведение ежегодных медицинских осмотров школьников и студентов, обучающихся в образовательных организациях Московской области, с целью раннего выявления незаконного потребления наркотических средств и психотропных веществ, медицинских осмотров призывников в Военном комиссариате Московской области"</t>
  </si>
  <si>
    <t>0810500000</t>
  </si>
  <si>
    <t>Подпрограмма "Обеспечение пожарной безопасности на территории муниципального образования Московской области"</t>
  </si>
  <si>
    <t>Муниципальная программа "Развитие сельского хозяйства"</t>
  </si>
  <si>
    <t>0640000000</t>
  </si>
  <si>
    <t>0640100000</t>
  </si>
  <si>
    <t>Муниципальная программа "Предпринимательство"</t>
  </si>
  <si>
    <t>Подпрограмма "Развитие потребительского рынка и услуг на территории муниципального образования Московской области"</t>
  </si>
  <si>
    <t>Муниципальная программа "Развитие и функционирование дорожно-транспортного комплекса"</t>
  </si>
  <si>
    <t>Подпрограмма "Пассажирский транспорт общего пользования"</t>
  </si>
  <si>
    <t>1410200000</t>
  </si>
  <si>
    <t>Подпрограмма "Дороги Подмосковья"</t>
  </si>
  <si>
    <t>1420000000</t>
  </si>
  <si>
    <t>Основное мероприятие "Строительство и реконструкция автомобильных дорог местного значения"</t>
  </si>
  <si>
    <t>1420200000</t>
  </si>
  <si>
    <t>Основное мероприятие "Ремонт, капитальный ремонт сети автомобильных дорог, мостов и путепроводов местного значения"</t>
  </si>
  <si>
    <t>Муниципальная программа "Формирование современной комфортной городской среды"</t>
  </si>
  <si>
    <t>Подпрограмма "Комфортная городская среда"</t>
  </si>
  <si>
    <t>1710000000</t>
  </si>
  <si>
    <t>Федеральный проект "Формирование комфортной городской среды"</t>
  </si>
  <si>
    <t>171F200000</t>
  </si>
  <si>
    <t>Основное мероприятие "Цифровое государственное управление"</t>
  </si>
  <si>
    <t>1520300000</t>
  </si>
  <si>
    <t>0810700000</t>
  </si>
  <si>
    <t>1030000000</t>
  </si>
  <si>
    <t>Подпрограмма "Чистая вода"</t>
  </si>
  <si>
    <t>Основное мероприятие "Благоустройство общественных территорий муниципальных образований Московской области"</t>
  </si>
  <si>
    <t>1710100000</t>
  </si>
  <si>
    <t>1720000000</t>
  </si>
  <si>
    <t>1720100000</t>
  </si>
  <si>
    <t>Муниципальная программа "Экология и окружающая среда"</t>
  </si>
  <si>
    <t>Подпрограмма "Охрана окружающей среды"</t>
  </si>
  <si>
    <t>Подпрограмма "Развитие водохозяйственного комплекса"</t>
  </si>
  <si>
    <t>Основное мероприятие "Обеспечение безопасности гидротехнических сооружений и проведение мероприятий по берегоукреплению"</t>
  </si>
  <si>
    <t>1830000000</t>
  </si>
  <si>
    <t>Основное мероприятие "Финансовое обеспечение деятельности образовательных организаций"</t>
  </si>
  <si>
    <t>Основное мероприятие "Обеспечение и проведение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t>
  </si>
  <si>
    <t>Федеральный проект "Цифровая образовательная среда"</t>
  </si>
  <si>
    <t>152E400000</t>
  </si>
  <si>
    <t>Основное мероприятие "Организация строительства (реконструкции) объектов общего образования"</t>
  </si>
  <si>
    <t>1830200000</t>
  </si>
  <si>
    <t>183E100000</t>
  </si>
  <si>
    <t>Основное мероприятие "Обеспечение функционирования модели персонифицированного финансирования дополнительного образования детей"</t>
  </si>
  <si>
    <t>Основное мероприятие "Обеспечение выполнения функций муниципальных музеев"</t>
  </si>
  <si>
    <t>Основное мероприятие "Организация библиотечного обслуживания населения муниципальными библиотеками Московской области"</t>
  </si>
  <si>
    <t>Основное мероприятие "Обеспечение функций культурно-досуговых учреждений"</t>
  </si>
  <si>
    <t>0250000000</t>
  </si>
  <si>
    <t>025A100000</t>
  </si>
  <si>
    <t>0280000000</t>
  </si>
  <si>
    <t>0280100000</t>
  </si>
  <si>
    <t>Основное мероприятие "Предоставление государственных гарантий муниципальным служащим, поощрение за муниципальную службу"</t>
  </si>
  <si>
    <t>Муниципальная программа "Здравоохранение"</t>
  </si>
  <si>
    <t>Подпрограмма "Финансовое обеспечение системы организации медицинской помощи"</t>
  </si>
  <si>
    <t>0150000000</t>
  </si>
  <si>
    <t>Подпрограмма "Обеспечение жильем детей-сирот и детей, оставшихся без попечения родителей, лиц из числа детей-сирот и детей, оставшихся без попечения родителей"</t>
  </si>
  <si>
    <t>Муниципальная программа "Спорт"</t>
  </si>
  <si>
    <t>Подпрограмма "Развитие физической культуры и спорта"</t>
  </si>
  <si>
    <t>Основное мероприятие "Обеспечение условий для развития на территории городского округа физической культуры, школьного спорта и массового спорта"</t>
  </si>
  <si>
    <t>0510100000</t>
  </si>
  <si>
    <t>Подпрограмма "Подготовка спортивного резерва"</t>
  </si>
  <si>
    <t>Подпрограмма "Комплексное развитие сельских территорий"</t>
  </si>
  <si>
    <t>0740100000</t>
  </si>
  <si>
    <t>Подпрограмма "Развитие лесного хозяйства"</t>
  </si>
  <si>
    <t>Основное мероприятие "Осуществление отдельных полномочий в области лесных отношений"</t>
  </si>
  <si>
    <t>1030500190</t>
  </si>
  <si>
    <t>1030500000</t>
  </si>
  <si>
    <t>1130200000</t>
  </si>
  <si>
    <t>1130200750</t>
  </si>
  <si>
    <t>Подпрограмма "Развитие малого и среднего предпринимательства"</t>
  </si>
  <si>
    <t>Основное мероприятие "Реализация механизмов муниципальной поддержки субъектов малого и среднего предпринимательства"</t>
  </si>
  <si>
    <t>0850000000</t>
  </si>
  <si>
    <t>Подпрограмма "Обеспечение мероприятий гражданской обороны на территории муниципального образования Московской области"</t>
  </si>
  <si>
    <t>99 0 00 00060</t>
  </si>
  <si>
    <t>99 0 00 00070</t>
  </si>
  <si>
    <t>99 0 00 00000</t>
  </si>
  <si>
    <t>Процент исполнения к утвержденному плану</t>
  </si>
  <si>
    <t>Процент исполнения к уточненному плану</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</si>
  <si>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</si>
  <si>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</si>
  <si>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</si>
  <si>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</si>
  <si>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1 16 01 000 01 0000 140</t>
  </si>
  <si>
    <t>Административные штрафы, установленные Кодексом Российской Федерации об административных правонарушениях</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</si>
  <si>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</si>
  <si>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</si>
  <si>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</si>
  <si>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</si>
  <si>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</si>
  <si>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</si>
  <si>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1 16 01 080 01 0000 140</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</si>
  <si>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</si>
  <si>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</si>
  <si>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</si>
  <si>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</si>
  <si>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</si>
  <si>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1 16 01 160 01 0000 140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</si>
  <si>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</si>
  <si>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</si>
  <si>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</si>
  <si>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</si>
  <si>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</si>
  <si>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</si>
  <si>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</si>
  <si>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1 16 07 000 00 0000 140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</si>
  <si>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</si>
  <si>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</si>
  <si>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</si>
  <si>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</si>
  <si>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</si>
  <si>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1 16 10 000 00 0000 140</t>
  </si>
  <si>
    <t>Платежи в целях возмещения причиненного ущерба (убытков)</t>
  </si>
  <si>
    <t>1 16 10 030 04 0000 140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</si>
  <si>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</si>
  <si>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</si>
  <si>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</si>
  <si>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1 16 11 000 01 0000 140</t>
  </si>
  <si>
    <t>Платежи, уплачиваемые в целях возмещения вреда</t>
  </si>
  <si>
    <t>1 16 11 050 01 0000 140</t>
  </si>
  <si>
    <t>2 02 10 000 00 0000 150</t>
  </si>
  <si>
    <t>Дотации бюджетам бюджетной системы Российской Федерации</t>
  </si>
  <si>
    <t>Прочие дотации бюджетам городских округов</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</si>
  <si>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</si>
  <si>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</si>
  <si>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</si>
  <si>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</si>
  <si>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</si>
  <si>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838</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</si>
  <si>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</si>
  <si>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к Отчету об исполнении бюджета</t>
  </si>
  <si>
    <t>1 01 02 080 01 0000 110</t>
  </si>
  <si>
    <t>1 01 02 090 01 0000 110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</si>
  <si>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</si>
  <si>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1 11 09 080 00 0000 120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</si>
  <si>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</si>
  <si>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1 13 02 060 00 0000 130</t>
  </si>
  <si>
    <t>Доходы, поступающие в порядке возмещения расходов, понесенных в связи с эксплуатацией имущества</t>
  </si>
  <si>
    <t>1 17 15 000 00 0000 150</t>
  </si>
  <si>
    <t>Инициативные платежи</t>
  </si>
  <si>
    <t>1 17 15 020 04 0000 150</t>
  </si>
  <si>
    <t>Инициативные платежи, зачисляемые в бюджеты городских округов</t>
  </si>
  <si>
    <t>2 02 19 999 00 0000 150</t>
  </si>
  <si>
    <t>Прочие дотации</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</si>
  <si>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</si>
  <si>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</si>
  <si>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</si>
  <si>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</si>
  <si>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2 02 25 519 00 0000 150</t>
  </si>
  <si>
    <t>Субсидии бюджетам на поддержку отрасли культуры</t>
  </si>
  <si>
    <t>2 02 25 555 00 0000 150</t>
  </si>
  <si>
    <t>Субсидии бюджетам на реализацию программ формирования современной городской среды</t>
  </si>
  <si>
    <t>2 02 29 999 00 0000 150</t>
  </si>
  <si>
    <t>Прочие субсидии</t>
  </si>
  <si>
    <t>2 02 30 024 00 0000 150</t>
  </si>
  <si>
    <t>Субвенции местным бюджетам на выполнение передаваемых полномочий субъектов Российской Федерации</t>
  </si>
  <si>
    <t>2 02 30 029 00 0000 150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</si>
  <si>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</si>
  <si>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2 02 35 082 00 0000 150</t>
  </si>
  <si>
    <t>2 02 35 303 00 0000 150</t>
  </si>
  <si>
    <t>2 02 39 999 00 0000 150</t>
  </si>
  <si>
    <t>Прочие субвенции</t>
  </si>
  <si>
    <t>2 02 49 999 00 0000 150</t>
  </si>
  <si>
    <t>Прочие межбюджетные трансферты, передаваемые бюджетам</t>
  </si>
  <si>
    <t>2 03 00 000 00 0000 000</t>
  </si>
  <si>
    <t>БЕЗВОЗМЕЗДНЫЕ ПОСТУПЛЕНИЯ ОТ ГОСУДАРСТВЕННЫХ (МУНИЦИПАЛЬНЫХ) ОРГАНИЗАЦИЙ</t>
  </si>
  <si>
    <t>2 03 04 000 04 0000 150</t>
  </si>
  <si>
    <t>Безвозмездные поступления от государственных (муниципальных) организаций в бюджеты городских округов</t>
  </si>
  <si>
    <t>2 08 00 000 00 0000 000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</si>
  <si>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</si>
  <si>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Субсидии бюджетам городских округов на поддержку отрасли культуры</t>
  </si>
  <si>
    <t>Прочие безвозмездные поступления от государственных (муниципальных) организаций в бюджеты городских округов (субсидии на выполнение муниципального задания)</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</si>
  <si>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</si>
  <si>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</si>
  <si>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</si>
  <si>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</si>
  <si>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</si>
  <si>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поступающие в порядке возмещения расходов, понесенных в связи с эксплуатацией имущества городских округов</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</si>
  <si>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</si>
  <si>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</si>
  <si>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</si>
  <si>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в % к общей сумме доходов без финансовой помощи от бюджетов других уровней</t>
  </si>
  <si>
    <t>Источники финансирования дефицита бюджета</t>
  </si>
  <si>
    <t>Получение бюджетных кредитов из других бюджетов бюджетной системы Российской Федерации в валюте Российской Федерации</t>
  </si>
  <si>
    <t>Получение кредитов из других бюджетов бюджетной системы Российской Федерации бюджетами городских округов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</si>
  <si>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</si>
  <si>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бюджетом городского округа кредитов  из других бюджетов бюджетной системы Российской Федерации в валюте Российской Федерации</t>
  </si>
  <si>
    <t>РЗ</t>
  </si>
  <si>
    <t>ПР</t>
  </si>
  <si>
    <t>Уточненный план за год</t>
  </si>
  <si>
    <t>Исполнено всего</t>
  </si>
  <si>
    <t>01</t>
  </si>
  <si>
    <t>02</t>
  </si>
  <si>
    <t>03</t>
  </si>
  <si>
    <t>04</t>
  </si>
  <si>
    <t>06</t>
  </si>
  <si>
    <t>11</t>
  </si>
  <si>
    <t>13</t>
  </si>
  <si>
    <t>Гражданская оборона</t>
  </si>
  <si>
    <t>09</t>
  </si>
  <si>
    <t>0850100000</t>
  </si>
  <si>
    <t>14</t>
  </si>
  <si>
    <t>05</t>
  </si>
  <si>
    <t>08</t>
  </si>
  <si>
    <t>Создание и ремонт пешеходных коммуникаций</t>
  </si>
  <si>
    <t>10</t>
  </si>
  <si>
    <t>12</t>
  </si>
  <si>
    <t>Муниципальная программа "Переселение граждан из аварийного жилищного фонда"</t>
  </si>
  <si>
    <t>1900000000</t>
  </si>
  <si>
    <t>Обеспечение мероприятий по переселению граждан из аварийного жилищного фонда за счет средств местного бюджета</t>
  </si>
  <si>
    <t>0620101280</t>
  </si>
  <si>
    <t>0720101440</t>
  </si>
  <si>
    <t>Основное мероприятие "Ликвидация последствий засорения водных объектов"</t>
  </si>
  <si>
    <t>07</t>
  </si>
  <si>
    <t>0260000000</t>
  </si>
  <si>
    <t>Основное мероприятие "Обеспечение функций муниципальных организаций дополнительного образования сферы культуры"</t>
  </si>
  <si>
    <t>0260100000</t>
  </si>
  <si>
    <t>0260106260</t>
  </si>
  <si>
    <t>Основное мероприятие "Создание условий для массового отдыха жителей городского округа в парках культуры и отдыха"</t>
  </si>
  <si>
    <t>0510101270</t>
  </si>
  <si>
    <t>Итого</t>
  </si>
  <si>
    <t>тыс. руб.</t>
  </si>
  <si>
    <t>Приложение № 6</t>
  </si>
  <si>
    <t>Приложение № 8</t>
  </si>
  <si>
    <t>Приложение №  9</t>
  </si>
  <si>
    <t>Наименование объекта</t>
  </si>
  <si>
    <t>на осуществление инвестиций, капитальных вложений в объекты капитального строительства муниципальной 
собственности и приобретение объектов недвижимого имущества в муниципальную собственность</t>
  </si>
  <si>
    <t/>
  </si>
  <si>
    <t>Показатели</t>
  </si>
  <si>
    <t>Утвержденные плановые бюджетные ассигнования дорожного фонда
тыс. рублей</t>
  </si>
  <si>
    <t>Уточненные плановые бюджетные ассигнования дорожного фонда
тыс. рублей</t>
  </si>
  <si>
    <t>Исполнение бюджетных ассигнований дорожного фонда
тыс. рублей</t>
  </si>
  <si>
    <t>Отклонение исполнения 
тыс. рублей</t>
  </si>
  <si>
    <t>от утвержден-ных плановых назначений</t>
  </si>
  <si>
    <t>от уточнен-ных плановых назначений</t>
  </si>
  <si>
    <t>Доходы Дорожного фонда городского округа Домодедово Московской области</t>
  </si>
  <si>
    <t>Акцизы на нефтепродукты</t>
  </si>
  <si>
    <t>Плата в счет возмещения вреда, причиняемого автомобильным дорогам общего пользования местного значения транспортными средствами, осуществляющими перевозки тяжеловесных и (или) крупногабаритных грузов</t>
  </si>
  <si>
    <t>Межбюджетные трансферты</t>
  </si>
  <si>
    <t>Безвозмездные поступления в бюджет городского округа Домодедово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городского округа Домодедово</t>
  </si>
  <si>
    <t>Прочие доходы</t>
  </si>
  <si>
    <t>Расходы Дорожного фонда городского округа Домодедово Московской области</t>
  </si>
  <si>
    <t>Подпрограмма «Дороги Подмосковья»</t>
  </si>
  <si>
    <t>Ямочный ремонт асфальтового покрытия дворовых территорий</t>
  </si>
  <si>
    <t>01 03 01 00 04 0000 710</t>
  </si>
  <si>
    <t>01 02 00 00  04 0000 710</t>
  </si>
  <si>
    <t>01 02 00 00 04 0000 810</t>
  </si>
  <si>
    <t>01 06 01 00 04 0000 630</t>
  </si>
  <si>
    <t>01 03 01 00 04 0000 810</t>
  </si>
  <si>
    <t>321</t>
  </si>
  <si>
    <t>ВСЕГО ГОД</t>
  </si>
  <si>
    <t xml:space="preserve">  </t>
  </si>
  <si>
    <t>Приложение № 12</t>
  </si>
  <si>
    <t>Приложение № 11</t>
  </si>
  <si>
    <t>Общегосударственные вопросы</t>
  </si>
  <si>
    <t>0450000000</t>
  </si>
  <si>
    <t>990000400Г</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</si>
  <si>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</si>
  <si>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</si>
  <si>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Национальная экономика</t>
  </si>
  <si>
    <t>0740162050</t>
  </si>
  <si>
    <t>Основное мероприятие "Организация транспортного обслуживания населения"</t>
  </si>
  <si>
    <t>172F200000</t>
  </si>
  <si>
    <t>Жилищно-коммунальное хозяйство</t>
  </si>
  <si>
    <t>Федеральный проект "Чистая вода"</t>
  </si>
  <si>
    <t>101F500000</t>
  </si>
  <si>
    <t>Основное мероприятие "Реализация мероприятий в области мелиорации земель сельскохозяйственного назначения"</t>
  </si>
  <si>
    <t>1710101340</t>
  </si>
  <si>
    <t>1720106242</t>
  </si>
  <si>
    <t>Другие вопросы в области жилищно-коммунального хозяйства</t>
  </si>
  <si>
    <t>Охрана окружающей среды</t>
  </si>
  <si>
    <t>Другие вопросы в области охраны окружающей среды</t>
  </si>
  <si>
    <t>Образование</t>
  </si>
  <si>
    <t>Основное мероприятие "Модернизация школьных систем образования в рамках государственной программы Российской Федерации "Развитие образования"</t>
  </si>
  <si>
    <t>18302S4260</t>
  </si>
  <si>
    <t>Федеральный проект "Патриотическое воспитание граждан Российской Федерации"</t>
  </si>
  <si>
    <t>032EВ00000</t>
  </si>
  <si>
    <t>Культура, кинематография</t>
  </si>
  <si>
    <t>Социальная политика</t>
  </si>
  <si>
    <t>Физическая культура и спорт</t>
  </si>
  <si>
    <t>Средства массовой информации</t>
  </si>
  <si>
    <t>Строительство водозаборного узла в мкр.Востряково, ул.Ледовская, г.о. Домодедово</t>
  </si>
  <si>
    <t>Общеобразовательная школа на 550 мест по адресу: Московская область, г.о. Домодедово, мкр. Барыбино, ул. Макаренко (ПИР и строительство)</t>
  </si>
  <si>
    <t>Строительство блока школы на 825 мест г.о. Домодедово (этап № 2 общеобразовательной школы на 1100 мест) (ПИР и строительство)</t>
  </si>
  <si>
    <t>ИСПОЛНЕНИЕ БЮДЖЕТА ПО ДОХОДАМ</t>
  </si>
  <si>
    <t>Утвержденный
план</t>
  </si>
  <si>
    <t>Уточненный 
план</t>
  </si>
  <si>
    <t>1 01 02 110 01 0000 110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</si>
  <si>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</si>
  <si>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1 14 06 020 00 0000 430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</si>
  <si>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</si>
  <si>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1 16 01 130 01 0000 140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</si>
  <si>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</si>
  <si>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1 16 02 000 02 0000 140</t>
  </si>
  <si>
    <t>Административные штрафы, установленные законами субъектов Российской Федерации об административных правонарушениях</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</si>
  <si>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</si>
  <si>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</si>
  <si>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2 02 25 243 00 0000 150</t>
  </si>
  <si>
    <t>Субсидии бюджетам на строительство и реконструкцию (модернизацию) объектов питьевого водоснабжения</t>
  </si>
  <si>
    <t>2 02 25 750 00 0000 150</t>
  </si>
  <si>
    <t>Субсидии бюджетам на реализацию мероприятий по модернизации школьных систем образования</t>
  </si>
  <si>
    <t>2 02 27 112 00 0000 150</t>
  </si>
  <si>
    <t>Субсидии бюджетам на софинансирование капитальных вложений в объекты муниципальной собственности</t>
  </si>
  <si>
    <t>2 02 35 176 00 0000 150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</si>
  <si>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</si>
  <si>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</si>
  <si>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Субсидии бюджетам городских округов на строительство и реконструкцию (модернизацию) объектов питьевого водоснабжения</t>
  </si>
  <si>
    <t>Субсидии бюджетам городских округов на реализацию мероприятий по модернизации школьных систем образования</t>
  </si>
  <si>
    <t>Субсидии бюджетам городских округов на софинансирование капитальных вложений в объекты муниципальной собственности</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</si>
  <si>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</si>
  <si>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</si>
  <si>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</si>
  <si>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831 Министерство социального развития Московской области</t>
  </si>
  <si>
    <t>831</t>
  </si>
  <si>
    <t xml:space="preserve">ФАКТИЧЕСКИЕ ИСТОЧНИКИ  ВНУТРЕННЕГО ФИНАНСИРОВАНИЯ  </t>
  </si>
  <si>
    <t>Цели предоставления муниципальных гарантий</t>
  </si>
  <si>
    <t>Предельный объем гарантий (тыс. рублей)</t>
  </si>
  <si>
    <t>Исполнено (тыс. рублей)</t>
  </si>
  <si>
    <t>Процент исполнения</t>
  </si>
  <si>
    <t>Основной долг</t>
  </si>
  <si>
    <t>Проценты по обслуживанию основного долга</t>
  </si>
  <si>
    <t xml:space="preserve">Исполнение муниципальных гарантий </t>
  </si>
  <si>
    <t>За счет источников внутреннего финансирования дефицита бюджета городского округа Домодедово Московской области</t>
  </si>
  <si>
    <t>За счет расходов бюджета городского округа Домодедово Московской области</t>
  </si>
  <si>
    <t>Объем бюджетных ассигнований на исполнение гарантий по возможным гарантийным случаям (тыс. рублей)</t>
  </si>
  <si>
    <t>Исполнение бюджетных ассигнований на исполнение гарантий по возможным гарантийным случаям                                  (тыс. рублей)</t>
  </si>
  <si>
    <t>Процент исполнения бюджетных ассигнований на исполнение гарантий по возможным гарантийным случаям</t>
  </si>
  <si>
    <t>Неиспользованный остаток средств 
Дорожного фонда городского округа Домодедово Московской области на 01.01.2024</t>
  </si>
  <si>
    <r>
      <t xml:space="preserve">Периодичность: </t>
    </r>
    <r>
      <rPr>
        <b/>
        <sz val="12"/>
        <rFont val="Times New Roman"/>
        <family val="1"/>
        <charset val="204"/>
      </rPr>
      <t xml:space="preserve">квартальная                                                                           </t>
    </r>
  </si>
  <si>
    <r>
      <t xml:space="preserve">Единица измерения: </t>
    </r>
    <r>
      <rPr>
        <b/>
        <sz val="11"/>
        <rFont val="Times New Roman"/>
        <family val="1"/>
        <charset val="204"/>
      </rPr>
      <t>руб.</t>
    </r>
    <r>
      <rPr>
        <sz val="11"/>
        <rFont val="Times New Roman"/>
        <family val="1"/>
        <charset val="204"/>
      </rPr>
      <t xml:space="preserve">                                                                      </t>
    </r>
  </si>
  <si>
    <t>Муниципальная программа "Культура и туризм"</t>
  </si>
  <si>
    <t>Основное мероприятие "Иные мероприятия,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t>
  </si>
  <si>
    <t>0450300000</t>
  </si>
  <si>
    <t>0450360680</t>
  </si>
  <si>
    <t>Подпрограмма "Управление муниципальным долгом"</t>
  </si>
  <si>
    <t>Основное мероприятие "Реализация мероприятий в рамках управления муниципальным долгом"</t>
  </si>
  <si>
    <t>Основное мероприятие "Мероприятия, реализуемые в целях создания условий для реализации полномочий органов местного самоуправления"</t>
  </si>
  <si>
    <t>1250300000</t>
  </si>
  <si>
    <t>1250300830</t>
  </si>
  <si>
    <t>Подпрограмма "Создание условий для обеспечения комфортного проживания жителей, в том числе в многоквартирных домах на территории Московской области"</t>
  </si>
  <si>
    <t>Основное мероприятие "Обеспечение комфортной среды проживания на территории муниципального образования Московской области"</t>
  </si>
  <si>
    <t>1720162670</t>
  </si>
  <si>
    <t>0310162140</t>
  </si>
  <si>
    <t>Подпрограмма "Эффективное управление имущественным комплексом"</t>
  </si>
  <si>
    <t>Основное мероприятие "Создание условий для реализации государственных полномочий в области земельных отношений, определения соответствия объектов жилищного строительства, присвоения адресов и согласования перепланировки помещений"</t>
  </si>
  <si>
    <t>1210400000</t>
  </si>
  <si>
    <t>1210400130</t>
  </si>
  <si>
    <t>1250101680</t>
  </si>
  <si>
    <t>Подпрограмма "Развитие системы информирования населения о деятельности органов местного самоуправления городских округов Московской области, создание доступной современной медиасреды"</t>
  </si>
  <si>
    <t>Подпрограмма "Эффективное местное самоуправление"</t>
  </si>
  <si>
    <t>Основное мероприятие "Практики инициативного бюджетирования"</t>
  </si>
  <si>
    <t>1330200000</t>
  </si>
  <si>
    <t>1360000000</t>
  </si>
  <si>
    <t>Подпрограмма "Повышение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t>
  </si>
  <si>
    <t>1510100000</t>
  </si>
  <si>
    <t>15101S0650</t>
  </si>
  <si>
    <t>1530000000</t>
  </si>
  <si>
    <t>1530100000</t>
  </si>
  <si>
    <t>1530106190</t>
  </si>
  <si>
    <t>Подпрограмма "Обеспечение мероприятий по защите населения и территорий от чрезвычайных ситуаций"</t>
  </si>
  <si>
    <t>Основное мероприятие "Развитие и эксплуатация Системы-112"</t>
  </si>
  <si>
    <t>Основное мероприятие "Создание, развитие и поддержание в постоянной готовности систем оповещения населения об опасностях, возникающих при военных конфликтах или вследствие этих конфликтов, а также при чрезвычайных ситуациях природного и техногенного характера (происшествий) на территории муниципального образования Московской области"</t>
  </si>
  <si>
    <t>Основное мероприятие "Накопление, хранение и использование в целях гражданской обороны запасов материально-технических, продовольственных, медицинских и иных средств"</t>
  </si>
  <si>
    <t>0830200000</t>
  </si>
  <si>
    <t>0830200700</t>
  </si>
  <si>
    <t>Основное мероприятие «Развитие и совершенствование материально-технической базы учреждений в сфере гражданской обороны и защиты населения и территорий от чрезвычайных ситуаций»</t>
  </si>
  <si>
    <t>0830300000</t>
  </si>
  <si>
    <t>0830300670</t>
  </si>
  <si>
    <t>Подпрограмма "Обеспечение безопасности населения на водных объектах, расположенных на территории муниципального образования Московской области"</t>
  </si>
  <si>
    <t>Основное мероприятие "Выполнение мероприятий по безопасности населения на водных объектах, расположенных на территории Московской области"</t>
  </si>
  <si>
    <t>0820101850</t>
  </si>
  <si>
    <t>Основное мероприятие "Создание резервов материальных ресурсов для ликвидации чрезвычайных ситуаций муниципального характера на территории Московской области"</t>
  </si>
  <si>
    <t>0820200340</t>
  </si>
  <si>
    <t>Основное мероприятие "Реализация мероприятий по подготовке населения, специалистов и должностных лиц в области гражданской обороны, защиты населения и территории от чрезвычайных ситуаций природного и техногенного характера"</t>
  </si>
  <si>
    <t>0820300000</t>
  </si>
  <si>
    <t>0820300340</t>
  </si>
  <si>
    <t>0850100730</t>
  </si>
  <si>
    <t>Основное мероприятие "Повышение степени антитеррористической защищенности социально значимых объектов, находящихся в собственности городского округа, и мест с массовым пребыванием людей"</t>
  </si>
  <si>
    <t>0810100300</t>
  </si>
  <si>
    <t>Основное мероприятие "Реализация мероприятий по обеспечению общественного порядка и общественной безопасности, профилактике проявлений экстремизма"</t>
  </si>
  <si>
    <t>0810300300</t>
  </si>
  <si>
    <t>Основное мероприятие "Повышение степени пожарной безопасности на территории муниципального образования Московской области"</t>
  </si>
  <si>
    <t>Подпрограмма "Обеспечение эпизоотического и ветеринарно-санитарного благополучия и развитие государственной ветеринарной службы"</t>
  </si>
  <si>
    <t>Основное мероприятие "Сохранение ветеринарно-санитарного благополучия"</t>
  </si>
  <si>
    <t>Основное мероприятие "Обеспечение доступности торгового обслуживания в сельских населенных пунктах"</t>
  </si>
  <si>
    <t>0630300000</t>
  </si>
  <si>
    <t>06303S1100</t>
  </si>
  <si>
    <t>1410200280</t>
  </si>
  <si>
    <t>1420400000</t>
  </si>
  <si>
    <t>1420400200</t>
  </si>
  <si>
    <t>Основное мероприятие "Развитие похоронного дела"</t>
  </si>
  <si>
    <t>Основное мероприятие "Развитие потребительского рынка на территории муниципального образования Московской области"</t>
  </si>
  <si>
    <t>Муниципальная программа "Развитие инженерной инфраструктуры, энергоэффективности и отрасли обращения с отходами"</t>
  </si>
  <si>
    <t>Подпрограмма "Энергосбережение и повышение энергетической эффективности"</t>
  </si>
  <si>
    <t>1050000000</t>
  </si>
  <si>
    <t>Основное мероприятие "Организация учета энергоресурсов в жилищном фонде Московской области"</t>
  </si>
  <si>
    <t>1050200000</t>
  </si>
  <si>
    <t>1050201500</t>
  </si>
  <si>
    <t>1720300000</t>
  </si>
  <si>
    <t>Подпрограмма "Объекты теплоснабжения, инженерные коммуникации"</t>
  </si>
  <si>
    <t>Основное мероприятие "Строительство, реконструкция, капитальный ремонт объектов теплоснабжения на территории муниципальных образований Московской области"</t>
  </si>
  <si>
    <t>1030100000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</si>
  <si>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</si>
  <si>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</si>
  <si>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Основное мероприятие "Мониторинг разработки и утверждения схем водоснабжения и водоотведения, теплоснабжения, а также программ комплексного развития систем коммунальной инфраструктуры городских округов"</t>
  </si>
  <si>
    <t>Подпрограмма "Реализация полномочий в сфере жилищно-коммунального хозяйства"</t>
  </si>
  <si>
    <t>Подпрограмма "Вовлечение в оборот земель сельскохозяйственного назначения и развитие мелиорации"</t>
  </si>
  <si>
    <t>Подпрограмма "Ликвидация накопленного вреда окружающей среде"</t>
  </si>
  <si>
    <t>Основное мероприятие "Финансовое обеспечение расходов, направленных на осуществление полномочий в области обращения с отходами"</t>
  </si>
  <si>
    <t>0750100000</t>
  </si>
  <si>
    <t>0750101460</t>
  </si>
  <si>
    <t>0810700590</t>
  </si>
  <si>
    <t>Основное мероприятие "Финансовое обеспечение расходов, направленных на осуществление полномочий в сфере жилищно-коммунального хозяйства"</t>
  </si>
  <si>
    <t>1080200000</t>
  </si>
  <si>
    <t>1080261930</t>
  </si>
  <si>
    <t>0720300000</t>
  </si>
  <si>
    <t>0720301710</t>
  </si>
  <si>
    <t>0310106050</t>
  </si>
  <si>
    <t>0310162010</t>
  </si>
  <si>
    <t>0310162020</t>
  </si>
  <si>
    <t>0310102270</t>
  </si>
  <si>
    <t>0310262230</t>
  </si>
  <si>
    <t>03102L3040</t>
  </si>
  <si>
    <t>0310400000</t>
  </si>
  <si>
    <t>0310406050</t>
  </si>
  <si>
    <t>0310800000</t>
  </si>
  <si>
    <t>03108S2950</t>
  </si>
  <si>
    <t>031E100000</t>
  </si>
  <si>
    <t>031E151721</t>
  </si>
  <si>
    <t>031E1S2760</t>
  </si>
  <si>
    <t>031EВ00000</t>
  </si>
  <si>
    <t>031EВ51791</t>
  </si>
  <si>
    <t>0340000000</t>
  </si>
  <si>
    <t>0340100000</t>
  </si>
  <si>
    <t>0340100950</t>
  </si>
  <si>
    <t>183E153050</t>
  </si>
  <si>
    <t>Подпрограмма "Укрепление материально-технической базы муниципальных учреждений культуры"</t>
  </si>
  <si>
    <t>Подпрограмма "Развитие образования в сфере культуры"</t>
  </si>
  <si>
    <t>Основное мероприятие "Обеспечение современных условий организации образовательного и учебно-производственного процесса"</t>
  </si>
  <si>
    <t>0260300000</t>
  </si>
  <si>
    <t>0260301650</t>
  </si>
  <si>
    <t>Основное мероприятие "Финансовое обеспечение деятельности организаций дополнительного образования"</t>
  </si>
  <si>
    <t>0320200000</t>
  </si>
  <si>
    <t>0320206060</t>
  </si>
  <si>
    <t>0320400000</t>
  </si>
  <si>
    <t>0320400940</t>
  </si>
  <si>
    <t>Основное мероприятие "Вовлечение молодежи в общественную жизнь"</t>
  </si>
  <si>
    <t>Основное мероприятие "Организация и проведение мероприятий по профориентации и реализации трудового и творческого потенциала молодежи, вовлечению молодежи в инновационную деятельность, научно-техническое творчество и предпринимательство, а также по поддержке молодежных творческих инициатив и медиасообществ"</t>
  </si>
  <si>
    <t>1340200000</t>
  </si>
  <si>
    <t>1340201510</t>
  </si>
  <si>
    <t>1360100000</t>
  </si>
  <si>
    <t>0340100130</t>
  </si>
  <si>
    <t>0340106080</t>
  </si>
  <si>
    <t>Подпрограмма " Развитие системы отдыха и оздоровления детей"</t>
  </si>
  <si>
    <t>Основное мероприятие "Мероприятия по организации отдыха детей в каникулярное время"</t>
  </si>
  <si>
    <t>0420300000</t>
  </si>
  <si>
    <t>04203S2190</t>
  </si>
  <si>
    <t>Подпрограмма "Развитие музейного дела"</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</si>
  <si>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музеев Московской области"</t>
  </si>
  <si>
    <t>0220300000</t>
  </si>
  <si>
    <t>0220301570</t>
  </si>
  <si>
    <t>Подпрограмма "Развитие библиотечного дела"</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</si>
  <si>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библиотек Московской области"</t>
  </si>
  <si>
    <t>0230200000</t>
  </si>
  <si>
    <t>0230201600</t>
  </si>
  <si>
    <t>Подпрограмма "Развитие профессионального искусства, гастрольно-концертной и культурно-досуговой деятельности, кинематографии"</t>
  </si>
  <si>
    <t>0240400000</t>
  </si>
  <si>
    <t>0240400500</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</si>
  <si>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театрально-концертных и культурно-досуговых учреждений"</t>
  </si>
  <si>
    <t>0240501310</t>
  </si>
  <si>
    <t>0240600000</t>
  </si>
  <si>
    <t>0240601010</t>
  </si>
  <si>
    <t>Основное мероприятие "Обеспечение функций муниципальных учреждений культуры Московской области"</t>
  </si>
  <si>
    <t>0240700000</t>
  </si>
  <si>
    <t>0411500000</t>
  </si>
  <si>
    <t>0411500840</t>
  </si>
  <si>
    <t>Основное мероприятие "Развитие мер социальной поддержки, премирование медицинских работников"</t>
  </si>
  <si>
    <t>0150200000</t>
  </si>
  <si>
    <t>0150200420</t>
  </si>
  <si>
    <t>Основное мероприятие "Социальная поддержка отдельных категорий граждан и почетных граждан Московской области"</t>
  </si>
  <si>
    <t>0410900000</t>
  </si>
  <si>
    <t>0410900920</t>
  </si>
  <si>
    <t>Подпрограмма "Обеспечение доступности для инвалидов и маломобильных групп населения объектов инфраструктуры и услуг"</t>
  </si>
  <si>
    <t>0470000000</t>
  </si>
  <si>
    <t>Основное мероприятие "Обеспечение доступности для инвалидов и маломобильных групп населения объектов инфраструктуры (за исключением сфер культуры, образования, спорта)"</t>
  </si>
  <si>
    <t>0470100000</t>
  </si>
  <si>
    <t>0470101770</t>
  </si>
  <si>
    <t>Подпрограмма "Обеспечение жильем отдельных категорий граждан за счет средств федерального бюджета"</t>
  </si>
  <si>
    <t>0960000000</t>
  </si>
  <si>
    <t>Основное мероприятие "Оказание государственной поддержки по обеспечению жильем отдельных категорий граждан из числа ветеранов и инвалидов боевых действий и членов их семей, инвалидов и семей, имеющих детей-инвалидов"</t>
  </si>
  <si>
    <t>0960200000</t>
  </si>
  <si>
    <t>0960251760</t>
  </si>
  <si>
    <t>Основное мероприятие "Оказание государственной поддержки в решении жилищной проблемы детей-сирот и детей, оставшихся без попечения родителей, лиц из числа детей-сирот и детей, оставшихся без попечения родителей"</t>
  </si>
  <si>
    <t>Спорт высших достижений</t>
  </si>
  <si>
    <t>0520000000</t>
  </si>
  <si>
    <t>Основное мероприятие "Подготовка спортивных сборных команд"</t>
  </si>
  <si>
    <t>0520100000</t>
  </si>
  <si>
    <t>0520106150</t>
  </si>
  <si>
    <t>Основное мероприятие "Сохранение достигнутого уровня заработной платы отдельных категорий работников учреждений физической культуры и спорта"</t>
  </si>
  <si>
    <t>0520400000</t>
  </si>
  <si>
    <t>1360106180</t>
  </si>
  <si>
    <t>1230100800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</si>
  <si>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</si>
  <si>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</si>
  <si>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</si>
  <si>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1 01 02 130 01 0000 110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</si>
  <si>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</si>
  <si>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1 01 02 140 01 0000 110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</si>
  <si>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</si>
  <si>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1 05 07 000 01 0000 110</t>
  </si>
  <si>
    <t>Налог, взимаемый в связи с применением специального налогового режима "Автоматизированная упрощенная система налогообложения"</t>
  </si>
  <si>
    <t>1 09 04 000 00 0000 110</t>
  </si>
  <si>
    <t>Налоги на имущество</t>
  </si>
  <si>
    <t>1 09 04 050 00 0000 110</t>
  </si>
  <si>
    <t>Земельный налог (по обязательствам, возникшим до 1 января 2006 года)</t>
  </si>
  <si>
    <t>1 09 04 052 04 0000 110</t>
  </si>
  <si>
    <t>Земельный налог (по обязательствам, возникшим до 1 января 2006 года), мобилизуемый на территориях городских округов</t>
  </si>
  <si>
    <t>1 09 07 000 00 0000 110</t>
  </si>
  <si>
    <t>Прочие налоги и сборы (по отмененным местным налогам и сборам)</t>
  </si>
  <si>
    <t>Прочие доходы от оказания платных услуг (работ) получателями средств бюджетов городских округов (в части доходов за предоставление места для создания семейного (родового) захоронения)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</si>
  <si>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</si>
  <si>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</si>
  <si>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</si>
  <si>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2 02 25 172 00 0000 150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</si>
  <si>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</si>
  <si>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2 02 25 305 00 0000 150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</si>
  <si>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</si>
  <si>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</si>
  <si>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2 02 35 179 00 0000 150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</si>
  <si>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</si>
  <si>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009  Министерство экологии и природопользования Московской области</t>
  </si>
  <si>
    <t>009</t>
  </si>
  <si>
    <t>Невыясненные поступления, зачисляемые в бюджеты городских округов</t>
  </si>
  <si>
    <t xml:space="preserve"> 2 02 25519 04 0000 150</t>
  </si>
  <si>
    <t xml:space="preserve"> 2 02 25555 04 0000 150</t>
  </si>
  <si>
    <t xml:space="preserve"> 2 03 04099 04 0001 150</t>
  </si>
  <si>
    <t xml:space="preserve"> 2 19 60010 04 0000 150</t>
  </si>
  <si>
    <t>017  Администрация городского округа Домодедово Московской области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</si>
  <si>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размещение и эксплуатацию нестационарного торгового объекта на землях или земельных участках, находящихся в собственности городских округов)</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</si>
  <si>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размещение и эксплуатацию нестационарного торгового объекта на землях или земельных участках, государственная собственность на которые не разграничена)</t>
  </si>
  <si>
    <t xml:space="preserve"> 1 13 01530 04 0000 130</t>
  </si>
  <si>
    <t xml:space="preserve">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</si>
  <si>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</si>
  <si>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 1 17 05040 04 0002 180</t>
  </si>
  <si>
    <t>Прочие неналоговые доходы бюджетов городских округов (прочие поступления)</t>
  </si>
  <si>
    <t xml:space="preserve"> 2 02 19999 04 0000 150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</si>
  <si>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</si>
  <si>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 xml:space="preserve"> 2 02 25750 04 0000 150</t>
  </si>
  <si>
    <t xml:space="preserve"> 2 02 27112 04 0000 150</t>
  </si>
  <si>
    <t xml:space="preserve"> 2 02 29999 04 0000 150</t>
  </si>
  <si>
    <t xml:space="preserve"> 2 02 30024 04 0000 150</t>
  </si>
  <si>
    <t xml:space="preserve"> 2 02 49999 04 0000 150</t>
  </si>
  <si>
    <t xml:space="preserve"> 2 07 04020 04 0200 150</t>
  </si>
  <si>
    <t xml:space="preserve"> 2 07 04050 04 0200 150</t>
  </si>
  <si>
    <t>019  Счетная палата городского округа Домодедово Московской области</t>
  </si>
  <si>
    <t xml:space="preserve"> 1 16 01074 01 0000 140</t>
  </si>
  <si>
    <t xml:space="preserve"> 1 17 01040 04 0000 180</t>
  </si>
  <si>
    <t>048  Федеральная служба по надзору в сфере природопользования</t>
  </si>
  <si>
    <t xml:space="preserve"> 1 12 01010 01 2100 120</t>
  </si>
  <si>
    <t xml:space="preserve"> 1 12 01010 01 6000 120</t>
  </si>
  <si>
    <t xml:space="preserve"> 1 12 01030 01 2100 120</t>
  </si>
  <si>
    <t>Плата за сбросы загрязняющих веществ в водные объекты (пени по соответствующему платежу)</t>
  </si>
  <si>
    <t xml:space="preserve"> 1 12 01030 01 6000 120</t>
  </si>
  <si>
    <t xml:space="preserve">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</si>
  <si>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</si>
  <si>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 1 16 11050 01 0000 140</t>
  </si>
  <si>
    <t>114  Управление образования администрации городского округа Домодедово Московской области</t>
  </si>
  <si>
    <t xml:space="preserve"> 1 13 02994 04 0000 130</t>
  </si>
  <si>
    <t xml:space="preserve"> 1 16 07010 04 0000 140</t>
  </si>
  <si>
    <t xml:space="preserve"> 2 02 25172 04 0000 150</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</si>
  <si>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</si>
  <si>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 2 02 25304 04 0000 150</t>
  </si>
  <si>
    <t xml:space="preserve"> 2 02 30029 04 0000 150</t>
  </si>
  <si>
    <t xml:space="preserve"> 2 02 35179 04 0000 150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</si>
  <si>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</si>
  <si>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2 02 35303 04 0000 150</t>
  </si>
  <si>
    <t xml:space="preserve"> 2 02 39999 04 0000 150</t>
  </si>
  <si>
    <t>120  Комитет по управлению имуществом Администрации городского округа Домодедово Московской области</t>
  </si>
  <si>
    <t xml:space="preserve"> 1 11 05012 04 0000 120</t>
  </si>
  <si>
    <t xml:space="preserve"> 1 11 05024 04 0000 120</t>
  </si>
  <si>
    <t xml:space="preserve"> 1 11 05074 04 0000 120</t>
  </si>
  <si>
    <t xml:space="preserve"> 1 11 05312 04 0000 120</t>
  </si>
  <si>
    <t xml:space="preserve"> 1 11 05324 04 0000 120</t>
  </si>
  <si>
    <t xml:space="preserve"> 1 11 07014 04 0000 120</t>
  </si>
  <si>
    <t xml:space="preserve"> 1 11 09044 04 0100 120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</si>
  <si>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</si>
  <si>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 xml:space="preserve"> 1 11 09044 04 0200 120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</si>
  <si>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</si>
  <si>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 xml:space="preserve"> 1 11 09044 04 0300 120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</si>
  <si>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</si>
  <si>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 xml:space="preserve"> 1 11 09044 04 0400 120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</si>
  <si>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</si>
  <si>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 xml:space="preserve"> 1 11 09044 04 0500 120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</si>
  <si>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размещение объектов, которые могут быть размещены на землях или земельных участках, находящихся муниципальной собственности без предоставления земельных участков и установления сервитутов</t>
  </si>
  <si>
    <t xml:space="preserve"> 1 11 09080 04 0001 120</t>
  </si>
  <si>
    <t xml:space="preserve"> 1 11 09080 04 0002 120</t>
  </si>
  <si>
    <t xml:space="preserve"> 1 11 09080 04 0004 120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</si>
  <si>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установку и эксплуатацию рекламных конструкций на землях или земельных участках, государственная собственность на которые не разграничена)</t>
  </si>
  <si>
    <t xml:space="preserve"> 1 13 02064 04 0000 130</t>
  </si>
  <si>
    <t xml:space="preserve"> 1 14 01040 04 0000 410</t>
  </si>
  <si>
    <t xml:space="preserve"> 1 14 02043 04 0000 410</t>
  </si>
  <si>
    <t xml:space="preserve"> 1 14 06012 04 0000 430</t>
  </si>
  <si>
    <t xml:space="preserve"> 1 14 06024 04 0000 430</t>
  </si>
  <si>
    <t xml:space="preserve"> 1 14 06312 04 0000 430</t>
  </si>
  <si>
    <t xml:space="preserve"> 1 14 13040 04 0000 410</t>
  </si>
  <si>
    <t xml:space="preserve"> 1 16 07090 04 0001 140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</si>
  <si>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земельных участков, государственная собственность на которые не разграничена)</t>
  </si>
  <si>
    <t xml:space="preserve"> 1 16 07090 04 0002 140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</si>
  <si>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нежилых помещений)</t>
  </si>
  <si>
    <t xml:space="preserve"> 1 16 07090 04 0003 140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</si>
  <si>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(сумма неосновательного обогащения)</t>
  </si>
  <si>
    <t xml:space="preserve"> 1 16 07090 04 0005 140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</si>
  <si>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за земли, находящиеся в собственности городских округов);</t>
  </si>
  <si>
    <t xml:space="preserve"> 1 16 07090 04 0006 140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</si>
  <si>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платы за размещение нестационарного торгового объекта)</t>
  </si>
  <si>
    <t xml:space="preserve"> 1 16 10032 04 0002 140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</si>
  <si>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(сумма неосновательного обогащения за использование земельных участков, государственная собственность на которые не разграничена)</t>
  </si>
  <si>
    <t xml:space="preserve"> 1 16 10032 04 0004 140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</si>
  <si>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(прочие поступления)</t>
  </si>
  <si>
    <t xml:space="preserve"> 1 17 05040 04 0040 180</t>
  </si>
  <si>
    <t xml:space="preserve"> 2 02 35082 04 0000 150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</si>
  <si>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</si>
  <si>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2 02 35176 04 0000 150</t>
  </si>
  <si>
    <t>182  Федеральная налоговая служба</t>
  </si>
  <si>
    <t xml:space="preserve"> 1 01 02010 01 1000 110</t>
  </si>
  <si>
    <t xml:space="preserve"> 1 01 02010 01 3000 110</t>
  </si>
  <si>
    <t xml:space="preserve"> 1 01 02020 01 1000 110</t>
  </si>
  <si>
    <t xml:space="preserve"> 1 01 02020 01 3000 110</t>
  </si>
  <si>
    <t xml:space="preserve"> 1 01 02030 01 1000 110</t>
  </si>
  <si>
    <t xml:space="preserve"> 1 01 02030 01 3000 110</t>
  </si>
  <si>
    <t xml:space="preserve"> 1 01 02080 01 1000 110</t>
  </si>
  <si>
    <t xml:space="preserve"> 1 01 02090 01 1000 110</t>
  </si>
  <si>
    <t xml:space="preserve"> 1 01 02110 01 1000 110</t>
  </si>
  <si>
    <t xml:space="preserve"> 1 01 02130 01 1000 110</t>
  </si>
  <si>
    <t xml:space="preserve"> 1 01 02140 01 1000 110</t>
  </si>
  <si>
    <t xml:space="preserve"> 1 03 02231 01 0000 110</t>
  </si>
  <si>
    <t xml:space="preserve"> 1 03 02241 01 0000 110</t>
  </si>
  <si>
    <t xml:space="preserve"> 1 03 02251 01 0000 110</t>
  </si>
  <si>
    <t xml:space="preserve"> 1 03 02261 01 0000 110</t>
  </si>
  <si>
    <t xml:space="preserve"> 1 05 01011 01 1000 110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</si>
  <si>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</si>
  <si>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 1 05 01011 01 3000 110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</si>
  <si>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</si>
  <si>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 1 05 01021 01 1000 110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</si>
  <si>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</si>
  <si>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 1 05 01021 01 3000 110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</si>
  <si>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</si>
  <si>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 1 05 02010 02 1000 110</t>
  </si>
  <si>
    <t xml:space="preserve"> 1 05 02010 02 3000 110</t>
  </si>
  <si>
    <t xml:space="preserve"> 1 05 02020 02 1000 110</t>
  </si>
  <si>
    <t xml:space="preserve"> 1 05 03010 01 1000 110</t>
  </si>
  <si>
    <t xml:space="preserve"> 1 05 04010 02 1000 110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</si>
  <si>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</si>
  <si>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 xml:space="preserve"> 1 06 01020 04 1000 110</t>
  </si>
  <si>
    <t xml:space="preserve">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</si>
  <si>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</si>
  <si>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1 06 06032 04 3000 110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</si>
  <si>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</si>
  <si>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</si>
  <si>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</si>
  <si>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1 08 03010 01 1050 110</t>
  </si>
  <si>
    <t xml:space="preserve"> 1 08 03010 01 1060 110</t>
  </si>
  <si>
    <t xml:space="preserve"> 1 09 04052 04 1000 110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</si>
  <si>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</si>
  <si>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 xml:space="preserve"> 1 09 07032 04 1000 110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</si>
  <si>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</si>
  <si>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188  Министерство внутренних дел Российской Федерации</t>
  </si>
  <si>
    <t>816  Главное управление регионального государственного жилищного надзора и содержания территорий Московской области</t>
  </si>
  <si>
    <t>816</t>
  </si>
  <si>
    <t>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</si>
  <si>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</si>
  <si>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 xml:space="preserve">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</si>
  <si>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</si>
  <si>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</si>
  <si>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</si>
  <si>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</si>
  <si>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 xml:space="preserve"> 1 16 01113 01 9000 140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</si>
  <si>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</si>
  <si>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 xml:space="preserve"> 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</si>
  <si>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</si>
  <si>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</si>
  <si>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</si>
  <si>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 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</si>
  <si>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</si>
  <si>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838  Главное управление по обеспечению деятельности мировых судей Московской области</t>
  </si>
  <si>
    <t xml:space="preserve"> 1 16 01053 01 9000 140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</si>
  <si>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</si>
  <si>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 xml:space="preserve">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</si>
  <si>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</si>
  <si>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 xml:space="preserve">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</si>
  <si>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</si>
  <si>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</si>
  <si>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 xml:space="preserve">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</si>
  <si>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</si>
  <si>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 xml:space="preserve"> 1 16 01083 01 0037 140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</si>
  <si>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</si>
  <si>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 xml:space="preserve">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</si>
  <si>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</si>
  <si>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 xml:space="preserve"> 1 16 01153 01 0006 140</t>
  </si>
  <si>
    <t xml:space="preserve"> 1 16 01153 01 0012 140</t>
  </si>
  <si>
    <t xml:space="preserve"> 1 16 01163 01 0000 140</t>
  </si>
  <si>
    <t xml:space="preserve">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</si>
  <si>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</si>
  <si>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 xml:space="preserve">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</si>
  <si>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</si>
  <si>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 xml:space="preserve"> 1 16 01173 01 9000 140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</si>
  <si>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</si>
  <si>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 xml:space="preserve">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</si>
  <si>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</si>
  <si>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 xml:space="preserve">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</si>
  <si>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</si>
  <si>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 xml:space="preserve">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</si>
  <si>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</si>
  <si>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 xml:space="preserve"> 1 16 01203 01 0010 140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</si>
  <si>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</si>
  <si>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 xml:space="preserve">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</si>
  <si>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</si>
  <si>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ВСЕГО</t>
  </si>
  <si>
    <t>Всего:</t>
  </si>
  <si>
    <t>пополнение оборотных средств</t>
  </si>
  <si>
    <t xml:space="preserve">                                                                                                              к Отчету об исполнении бюджета</t>
  </si>
  <si>
    <t xml:space="preserve">                                                                                                              Приложение № 2</t>
  </si>
  <si>
    <t>Приложение № 4</t>
  </si>
  <si>
    <t>Приложение № 5</t>
  </si>
  <si>
    <t xml:space="preserve">Муниципальная программа "Развитие и функционирование дорожно-транспортного комплекса"  </t>
  </si>
  <si>
    <t>Сведения об использовании бюджетных ассигнований Дорожного фонда 
городского округа Домодедово Московской области за  2024 год</t>
  </si>
  <si>
    <t>Неиспользованный остаток средств 
Дорожного фонда городского округа Домодедово Московской области на 01.01.2025</t>
  </si>
  <si>
    <t>городского округа Домодедово за 2024 год</t>
  </si>
  <si>
    <t>на 01 января 2025 года</t>
  </si>
  <si>
    <r>
      <t xml:space="preserve">Утвержденный </t>
    </r>
    <r>
      <rPr>
        <sz val="11"/>
        <rFont val="Times New Roman"/>
        <family val="1"/>
        <charset val="204"/>
      </rPr>
      <t>годовой объем резервного фонда</t>
    </r>
  </si>
  <si>
    <r>
      <t xml:space="preserve">Уточненный </t>
    </r>
    <r>
      <rPr>
        <sz val="11"/>
        <rFont val="Times New Roman"/>
        <family val="1"/>
        <charset val="204"/>
      </rPr>
      <t>годовой объем резервного фонда</t>
    </r>
  </si>
  <si>
    <r>
      <t xml:space="preserve">Остаток </t>
    </r>
    <r>
      <rPr>
        <sz val="11"/>
        <rFont val="Times New Roman"/>
        <family val="1"/>
        <charset val="204"/>
      </rPr>
      <t xml:space="preserve">резервного фонда </t>
    </r>
  </si>
  <si>
    <t>Основание</t>
  </si>
  <si>
    <t>Дата постановления</t>
  </si>
  <si>
    <t>№ постановления</t>
  </si>
  <si>
    <t>Оказание материальной помощи Ерохиной Татьяне Анатольевне, пострадавшей в результате пожара по адресу: г. Домодедово, ул. 25 лет Октября, д.10, кв.43</t>
  </si>
  <si>
    <t>05.02.</t>
  </si>
  <si>
    <t>Оказание материальной помощи Полякову Алексею Владимировичу, пострадавшему в результате пожара по адресу: г. Домодедово, с. Никитское, ул. Речная, д. 1</t>
  </si>
  <si>
    <t>14.02.</t>
  </si>
  <si>
    <t>Оказание материальной помощи Чуркину Валерию Павловичу, пострадавшему в результате пожара по адресу: г. Домодедово, с. Ям, ул. Новая, д. 14</t>
  </si>
  <si>
    <t>15.02.</t>
  </si>
  <si>
    <t xml:space="preserve">Оказание материальной помощи Трофимовой Светлане Александровне, пострадавшей в результате пожара по адресу: г. Домодедово, д. Истомиха, д. 19 </t>
  </si>
  <si>
    <t>05.03.</t>
  </si>
  <si>
    <t>Оказание материальной помощи Матвеевой Светлане Андреевне, пострадавшей в результате пожара по адресу: г. Домодедово, мкр. Западный, ул. Лунная, д. 25, корп. 3, кв. 81</t>
  </si>
  <si>
    <t>11.03.</t>
  </si>
  <si>
    <t>Оказание материальной помощи Поняхину Евгению Витальевичу, пострадавшему в результате пожара по адресу: г. Домодедово, мкр. Северный, ул. Пушкина, д. 4</t>
  </si>
  <si>
    <t>26.03.</t>
  </si>
  <si>
    <t>Оказание материальной помощи Юхневичу Радиону Викторовичу, пострадавшему в результате пожара по адресу: г. Домодедово, мкр. Центральный, ул. Советская, д. 17А, кв. 41</t>
  </si>
  <si>
    <t>07.05.</t>
  </si>
  <si>
    <t>Оказание материальной помощи Мирзозоде Нилуфари Зафарали, пострадавшей в результате пожара по адресу: г. Домодедово, мкр. Белые Столбы, тер. Красносельское, д. 9А</t>
  </si>
  <si>
    <t>03.06.</t>
  </si>
  <si>
    <t>Оказание материальной помощи Каргину Виталию Витальевичу, пострадавшему в результате пожара по адресу: г. Домодедово, д. Минаево, тер. КП Шелест, д. 68</t>
  </si>
  <si>
    <t>Оказание материальной помощи Железнякову Михаилу Владиславовичу, пострадавшему в результате пожара по адресу: г. Домодедово, СНТ Виктория, д. 63а</t>
  </si>
  <si>
    <t>06.08.</t>
  </si>
  <si>
    <t>Оказание материальной помощи Плеханову Павлу Вячеславовичу, пострадавшему в результате пожара по адресу: г. Домодедово, д. Жеребятьево, д.21в</t>
  </si>
  <si>
    <t>20.08.</t>
  </si>
  <si>
    <t>Оказание материальной помощи Рукиной Ирине Адольфовне, пострадавшей в результате пожара по адресу: г. Домодедово, мкр. Западный, ул. Красная, д.76</t>
  </si>
  <si>
    <t>04.09.</t>
  </si>
  <si>
    <t>Расходы бюджета городского округа Домодедово за 2024 год</t>
  </si>
  <si>
    <t>Технологическое присоединение к централизованной системе водоотведения хозяйственно-бытовой канализации объекта строительства: "Общеобразовательная школа на  550 мест по адресу: г.о.Домодедово, мкр.Барыбино, ул.Макаренко"</t>
  </si>
  <si>
    <t>Вынос и переустойство сооружений связи ПАО "Ростелеком", попадающих в границы проектирования объекта "Общеобразовательная школа на 550 мест: г.о.Домодедово, мкр.Барыбино, ул.Макаренко"</t>
  </si>
  <si>
    <t>Технологическое присоединение к электрическим сетям КНС объекта: "Общеобразовательная школа на 550 мест: г.о.Домодедово, мкр.Барыбино, ул.Макаренко"</t>
  </si>
  <si>
    <t>Подготовка документации по планировке территории для строительства автомобильной дороги по ул.2-я Центральная от пересечения с ул.Гагарина по улицам  1-я Коммунистическая, Северная до примыкания к автомобильной дороге "Каширское шоссе - Киселиха"</t>
  </si>
  <si>
    <t xml:space="preserve">Изъятие земельного участка для муниципальных нужд в целях строительства съезда с автомобильной дороги М-4 "Дон" к улице Промышленная городского округа Домодедово </t>
  </si>
  <si>
    <t>Тепловая сеть котельной "Авиационная", г. Домодедово, мкр.Авиационный, ул.Королева (в т.ч. ПИР)</t>
  </si>
  <si>
    <t>Тепловая сеть котельной г. Домодедово, мкр. Центральный: "25 лет Октября", ул. Корнеева, ул. Каширское шоссе; (в т.ч. ПИР)</t>
  </si>
  <si>
    <t>Тепловая сеть котельной "25 лет Октября", г. Домодедово, мкр. Центральный, ул. Корнеева (в т.ч. ПИР)</t>
  </si>
  <si>
    <t>101F552439 </t>
  </si>
  <si>
    <t>1420274360 </t>
  </si>
  <si>
    <t>19401S9605</t>
  </si>
  <si>
    <t xml:space="preserve"> 1830274260</t>
  </si>
  <si>
    <t xml:space="preserve">10302S4160 </t>
  </si>
  <si>
    <t xml:space="preserve"> 10302S4160</t>
  </si>
  <si>
    <t>10302S4160</t>
  </si>
  <si>
    <t>1210365900</t>
  </si>
  <si>
    <t>13302S3050</t>
  </si>
  <si>
    <t>Муниципальная программа "Строительство и капитальный ремонт объектов социальной инфраструктуры"</t>
  </si>
  <si>
    <t>172F282740</t>
  </si>
  <si>
    <t>1510280860</t>
  </si>
  <si>
    <t>1720380950</t>
  </si>
  <si>
    <t>Подпрограмма "Обеспечение мероприятий по переселению граждан из аварийного жилищного фонда в Московской области, признанного таковым после 1 января 2017 года"</t>
  </si>
  <si>
    <t>1940000000</t>
  </si>
  <si>
    <t>Основное мероприятие "Переселение граждан из аварийного жилищного фонда в Московской области, признанного таковым после 1 января 2017 года"</t>
  </si>
  <si>
    <t>1940100000</t>
  </si>
  <si>
    <t>1940179605</t>
  </si>
  <si>
    <t>101F552439</t>
  </si>
  <si>
    <t>10301S2530</t>
  </si>
  <si>
    <t>Основное мероприятие "Строительство, реконструкция, капитальный ремонт сетей водоснабжения, водоотведения, теплоснабжения на территории муниципальных образований Московской области"</t>
  </si>
  <si>
    <t>1030200000</t>
  </si>
  <si>
    <t>10302S4080</t>
  </si>
  <si>
    <t>17201S2490</t>
  </si>
  <si>
    <t>171F255555</t>
  </si>
  <si>
    <t>Основное мероприятие "Организация, охрана и использование особо охраняемых природных территорий"</t>
  </si>
  <si>
    <t>0710200000</t>
  </si>
  <si>
    <t>0710201730</t>
  </si>
  <si>
    <t>03102S2970</t>
  </si>
  <si>
    <t>0310262090</t>
  </si>
  <si>
    <t>0310463190</t>
  </si>
  <si>
    <t>152E481690</t>
  </si>
  <si>
    <t>Подпрограмма "Строительство (реконструкция), капитальный ремонт объектов образования"</t>
  </si>
  <si>
    <t>1830274260</t>
  </si>
  <si>
    <t>1830700000</t>
  </si>
  <si>
    <t>1830773770</t>
  </si>
  <si>
    <t>Основное мероприятие "Финансовое обеспечение организаций дополнительного образования сферы культуры Московской области"</t>
  </si>
  <si>
    <t>0260500000</t>
  </si>
  <si>
    <t>02605S0370</t>
  </si>
  <si>
    <t>Основное мероприятие "Обеспечение развития инновационной инфраструктуры общего образования"</t>
  </si>
  <si>
    <t>03203S2980</t>
  </si>
  <si>
    <t>1360100970</t>
  </si>
  <si>
    <t>03101L0500</t>
  </si>
  <si>
    <t>Федеральный проект "Стимулирование спроса на отечественные беспилотные авиационные системы"</t>
  </si>
  <si>
    <t>031Y400000</t>
  </si>
  <si>
    <t>031Y450470</t>
  </si>
  <si>
    <t>032EВ57860</t>
  </si>
  <si>
    <t>02407S0370</t>
  </si>
  <si>
    <t>Основное мероприятие "Создание доступной среды"</t>
  </si>
  <si>
    <t>0250100000</t>
  </si>
  <si>
    <t>0250173960</t>
  </si>
  <si>
    <t>Подпрограмма "Строительство (реконструкция), капитальный ремонт объектов культуры"</t>
  </si>
  <si>
    <t>1820000000</t>
  </si>
  <si>
    <t>Основное мероприятие "Капитальный ремонт объектов культуры"</t>
  </si>
  <si>
    <t>1820200000</t>
  </si>
  <si>
    <t>1820270080</t>
  </si>
  <si>
    <t>Подпрограмма "Улучшение жилищных условий отдельных категорий многодетных семей"</t>
  </si>
  <si>
    <t>0970000000</t>
  </si>
  <si>
    <t>Основное мероприятие "Предоставление многодетным семьям жилищных субсидий на приобретение жилого помещения или строительство индивидуального жилого дома"</t>
  </si>
  <si>
    <t>0970100000</t>
  </si>
  <si>
    <t>09701S0190</t>
  </si>
  <si>
    <t>Основное мероприятие "Подготовка спортивного резерва учреждениями, реализующими дополнительные образовательные программы спортивной подготовки"</t>
  </si>
  <si>
    <t>0520200000</t>
  </si>
  <si>
    <t>05202S0810</t>
  </si>
  <si>
    <t>05204S0370</t>
  </si>
  <si>
    <t>Процент исполнения к уточененному плану</t>
  </si>
  <si>
    <t>1 09 07 030 00 0000 110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</si>
  <si>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</si>
  <si>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1 09 07 032 04 0000 110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</si>
  <si>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</si>
  <si>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1 14 06 320 00 0000 430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</si>
  <si>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</si>
  <si>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1 16 10 080 00 0000 140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</si>
  <si>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</si>
  <si>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2 02 25 786 00 0000 150</t>
  </si>
  <si>
    <t>Субсидии бюджетам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</si>
  <si>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2 02 45 050 00 0000 150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</si>
  <si>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</si>
  <si>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2 07 04 020 04 0200 150</t>
  </si>
  <si>
    <t>2 07 04 050 04 0200 150</t>
  </si>
  <si>
    <t>ЗА 2024 ГОД</t>
  </si>
  <si>
    <t xml:space="preserve">                                                                                                              городского округа Домодедово за 2024 год</t>
  </si>
  <si>
    <t>ГОРОДСКОГО ОКРУГА ДОМОДЕДОВО ЗА 2024 ГОД</t>
  </si>
  <si>
    <t>ДЕФИЦИТА  БЮДЖЕТА ГОРОДСКОГО ОКРУГА ДОМОДЕДОВО за 2024 ГОД</t>
  </si>
  <si>
    <t>ДЕФИЦИТА  БЮДЖЕТА ГОРОДСКОГО ОКРУГА ЗА 2024 ГОД</t>
  </si>
  <si>
    <t>за 2024 год</t>
  </si>
  <si>
    <t>Показатели выполнения программы муниципальных гарантий городского округа Домодедово  Московской области за 2024 год</t>
  </si>
  <si>
    <t>1. Перечень подлежащих предоставлению муниципальных гарантий городского округа Домодедово Московской области за 2024 год</t>
  </si>
  <si>
    <t>2. Общий объем бюджетных ассигнований, предусмотренных на исполнение муниципальных гарантий городского округа Домодедово Московской области по возможным гарантийным случаям, в 2024 году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</si>
  <si>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</si>
  <si>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</si>
  <si>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Доходы бюджетов городских округов от возврата автономными учреждениями остатков субсидий прошлых лет</t>
  </si>
  <si>
    <t>Возмещение ущерба при возникновении страховых случаев, когда выгодоприобретателями выступают получатели средств бюджета городского округа</t>
  </si>
  <si>
    <t>Реализация на территориях муниципальных образований проектов граждан, сформированных в рамках практик инициативного бюджетирования (Устройство (модернизация) многофункциональной хоккейной площадки по адресу: Московская область, городской округ Домодедово, Пахринский административный округ, с. Домодедово, бульвар Строителей, д.2).</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</si>
  <si>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звукового и светового оборудования для Муниципального бюджетного учреждения "Молодежный комплексный центр "Победа" городского округа Домодедово по адресу: Московская область, город Домодедово, площадь 30-летия Победы, 2)</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</si>
  <si>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оборудования и снаряжения для Муниципального бюджетного учреждения дополнительного образования детского морского Центра "Альбатрос", расположенного по адресу: Московская область, г.Домодедово, мкр.Западный, ул.Зелёная, стр.72А).</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</si>
  <si>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</si>
  <si>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Возврат остатков субсидий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 из бюджетов городских округов</t>
  </si>
  <si>
    <t>Субсидии бюджетам городских округов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</si>
  <si>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</si>
  <si>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</si>
  <si>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</si>
  <si>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(сумма неосновательного обогащения за использование земель, находящихся в собственности городского округа)</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</si>
  <si>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</si>
  <si>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Прочие неналоговые доходы бюджетов городских округов (в части доходов от уступки права требования по договорам участия в долевом строительстве)</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</si>
  <si>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</si>
  <si>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</si>
  <si>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</si>
  <si>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</si>
  <si>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</si>
  <si>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</si>
  <si>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</si>
  <si>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</si>
  <si>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</si>
  <si>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тысяч рублей за налоговые периоды до 1 января 2025 года, а также в части суммы налога, превышающей 312 тысяч рублей, но не более 702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</si>
  <si>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</si>
  <si>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</si>
  <si>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</si>
  <si>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</si>
  <si>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</si>
  <si>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</si>
  <si>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</si>
  <si>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856</t>
  </si>
  <si>
    <t>856  Комитет лесного хозяйства Московской области</t>
  </si>
  <si>
    <t>182   Федеральная налоговая служба</t>
  </si>
  <si>
    <t xml:space="preserve"> 1 16 01082 01 0002 140</t>
  </si>
  <si>
    <t xml:space="preserve"> 1 16 07090 04 0000 140</t>
  </si>
  <si>
    <t xml:space="preserve"> 2 18 04020 04 0000 150</t>
  </si>
  <si>
    <t xml:space="preserve"> 1 08 07150 01 1000 110</t>
  </si>
  <si>
    <t xml:space="preserve"> 1 13 01994 04 0300 130</t>
  </si>
  <si>
    <t xml:space="preserve"> 1 16 10031 04 0000 140</t>
  </si>
  <si>
    <t xml:space="preserve"> 1 17 05040 04 0003 180</t>
  </si>
  <si>
    <t xml:space="preserve"> 1 17 15020 04 0012 150</t>
  </si>
  <si>
    <t xml:space="preserve"> 1 17 15020 04 0013 150</t>
  </si>
  <si>
    <t xml:space="preserve"> 1 17 15020 04 0014 150</t>
  </si>
  <si>
    <t xml:space="preserve"> 2 02 20216 04 0000 150</t>
  </si>
  <si>
    <t xml:space="preserve"> 2 02 25243 04 0000 150</t>
  </si>
  <si>
    <t xml:space="preserve"> 2 02 25305 04 0000 150</t>
  </si>
  <si>
    <t xml:space="preserve"> 2 19 27139 04 0000 150</t>
  </si>
  <si>
    <t xml:space="preserve"> 2 02 25786 04 0000 150</t>
  </si>
  <si>
    <t xml:space="preserve"> 2 02 45050 04 0000 150</t>
  </si>
  <si>
    <t xml:space="preserve"> 1 14 06324 04 0000 430</t>
  </si>
  <si>
    <t xml:space="preserve"> 1 16 01084 01 0000 140</t>
  </si>
  <si>
    <t xml:space="preserve"> 1 16 10032 04 0003 140</t>
  </si>
  <si>
    <t xml:space="preserve"> 1 16 10081 04 0000 140</t>
  </si>
  <si>
    <t xml:space="preserve"> 1 17 05040 04 0700 180</t>
  </si>
  <si>
    <t xml:space="preserve"> 1 01 02080 01 3000 110</t>
  </si>
  <si>
    <t>1 05 07000 01 1000 110</t>
  </si>
  <si>
    <t xml:space="preserve"> 1 16 02020 02 0000 140</t>
  </si>
  <si>
    <t xml:space="preserve"> 1 16 01053 01 0351 140</t>
  </si>
  <si>
    <t>1 16 01063 01 0101 140</t>
  </si>
  <si>
    <t xml:space="preserve"> 1 16 01073 01 9000 140</t>
  </si>
  <si>
    <t>1 16 01133 01 9000 140</t>
  </si>
  <si>
    <t xml:space="preserve"> 1 16 01153 01 9000 140</t>
  </si>
  <si>
    <t>по разделам, подразделам, целевым статьям (муниципальным программам</t>
  </si>
  <si>
    <t xml:space="preserve">городского округа Домодедово и непрограммным направлениям деятельности), </t>
  </si>
  <si>
    <t>группам и подгруппам видов расходов классификации расходов бюджетов</t>
  </si>
  <si>
    <t xml:space="preserve">ведомственной структуры расходов бюджета городского округа Домодедово </t>
  </si>
  <si>
    <t xml:space="preserve">Расходы бюджета городского округа Домодедово за 2024 год в разрезе </t>
  </si>
  <si>
    <t xml:space="preserve"> по целевым статьям (государственным программам городского округа Домодедово и непрограммным направлениям деятельности),  
группам и подгруппам видов расходов классификации расходов бюджета </t>
  </si>
  <si>
    <t xml:space="preserve">Утвержденный объем привлечения средств в 2024 году </t>
  </si>
  <si>
    <t>Утвержденный объем средств, направляемых на погашение основной суммы долга 
в 2024 году 
(тыс. рублей)</t>
  </si>
  <si>
    <t xml:space="preserve">                         городского округа Домодедово за 2024 год</t>
  </si>
  <si>
    <t xml:space="preserve">                         к Отчету об исполнении бюджета</t>
  </si>
  <si>
    <t xml:space="preserve">                         Приложение №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</si>
</sst>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_-;\-* #,##0.00\ _₽_-;_-* &quot;-&quot;??\ _₽_-;_-@_-"/>
    <numFmt numFmtId="164" formatCode="[&gt;=50]#,##0.0,;[Red][&lt;=-50]\-#,##0.0,;#,##0.0,"/>
    <numFmt numFmtId="165" formatCode="#,##0.0"/>
    <numFmt numFmtId="166" formatCode="#,##0.0,"/>
    <numFmt numFmtId="167" formatCode="0.0"/>
    <numFmt numFmtId="168" formatCode="0.000"/>
    <numFmt numFmtId="169" formatCode="#,##0.0_ ;[Red]\-#,##0.0\ "/>
    <numFmt numFmtId="170" formatCode="#,##0.00_ ;[Red]\-#,##0.00\ "/>
    <numFmt numFmtId="171" formatCode="#,##0_ ;[Red]\-#,##0\ "/>
  </numFmts>
  <fonts count="86" x14ac:knownFonts="1">
    <font>
      <sz val="11"/>
      <color indexed="8"/>
      <name val="Calibri"/>
      <family val="2"/>
      <scheme val="minor"/>
    </font>
    <font>
      <sz val="11"/>
      <color theme="1"/>
      <name val="Calibri"/>
      <family val="2"/>
      <charset val="204"/>
      <scheme val="minor"/>
    </font>
    <font>
      <sz val="8"/>
      <color rgb="FF000000"/>
      <name val="Arial"/>
      <family val="2"/>
      <charset val="204"/>
    </font>
    <font>
      <b/>
      <sz val="8"/>
      <color rgb="FF000000"/>
      <name val="Arial"/>
      <family val="2"/>
      <charset val="204"/>
    </font>
    <font>
      <sz val="11"/>
      <color indexed="8"/>
      <name val="Calibri"/>
      <family val="2"/>
      <charset val="204"/>
    </font>
    <font>
      <b/>
      <sz val="10"/>
      <name val="Times New Roman Cyr"/>
      <family val="1"/>
      <charset val="204"/>
    </font>
    <font>
      <sz val="11"/>
      <color indexed="8"/>
      <name val="Calibri"/>
      <family val="2"/>
      <scheme val="minor"/>
    </font>
    <font>
      <sz val="12"/>
      <name val="Times New Roman Cyr"/>
      <charset val="204"/>
    </font>
    <font>
      <sz val="10"/>
      <name val="Times New Roman Cyr"/>
      <family val="1"/>
      <charset val="204"/>
    </font>
    <font>
      <sz val="10"/>
      <name val="Times New Roman"/>
      <family val="1"/>
    </font>
    <font>
      <b/>
      <sz val="12"/>
      <name val="Times New Roman Cyr"/>
      <charset val="204"/>
    </font>
    <font>
      <b/>
      <sz val="12"/>
      <name val="Times New Roman Cyr"/>
      <family val="1"/>
      <charset val="204"/>
    </font>
    <font>
      <sz val="10"/>
      <name val="Times New Roman"/>
      <family val="1"/>
      <charset val="204"/>
    </font>
    <font>
      <b/>
      <sz val="12"/>
      <color indexed="12"/>
      <name val="Times New Roman Cyr"/>
      <family val="1"/>
      <charset val="204"/>
    </font>
    <font>
      <b/>
      <sz val="10"/>
      <name val="Times New Roman"/>
      <family val="1"/>
      <charset val="204"/>
    </font>
    <font>
      <b/>
      <sz val="10"/>
      <color indexed="8"/>
      <name val="Times New Roman"/>
      <family val="1"/>
    </font>
    <font>
      <sz val="12"/>
      <color indexed="12"/>
      <name val="Times New Roman Cyr"/>
      <family val="1"/>
      <charset val="204"/>
    </font>
    <font>
      <i/>
      <sz val="10"/>
      <color indexed="8"/>
      <name val="Times New Roman"/>
      <family val="1"/>
    </font>
    <font>
      <sz val="10"/>
      <color indexed="8"/>
      <name val="Times New Roman"/>
      <family val="1"/>
    </font>
    <font>
      <sz val="12"/>
      <name val="Times New Roman Cyr"/>
      <family val="1"/>
      <charset val="204"/>
    </font>
    <font>
      <i/>
      <sz val="10"/>
      <color indexed="8"/>
      <name val="Times New Roman"/>
      <family val="1"/>
      <charset val="204"/>
    </font>
    <font>
      <b/>
      <sz val="10"/>
      <name val="Times New Roman"/>
      <family val="1"/>
    </font>
    <font>
      <b/>
      <sz val="10"/>
      <name val="Arial Cyr"/>
      <charset val="204"/>
    </font>
    <font>
      <i/>
      <sz val="10"/>
      <name val="Times New Roman"/>
      <family val="1"/>
      <charset val="204"/>
    </font>
    <font>
      <sz val="12"/>
      <color indexed="12"/>
      <name val="Times New Roman Cyr"/>
      <charset val="204"/>
    </font>
    <font>
      <b/>
      <sz val="8"/>
      <color indexed="81"/>
      <name val="Tahoma"/>
      <family val="2"/>
      <charset val="204"/>
    </font>
    <font>
      <sz val="8"/>
      <color indexed="81"/>
      <name val="Tahoma"/>
      <family val="2"/>
      <charset val="204"/>
    </font>
    <font>
      <b/>
      <sz val="11"/>
      <name val="Times New Roman CYR"/>
      <family val="1"/>
      <charset val="204"/>
    </font>
    <font>
      <sz val="9"/>
      <name val="Times New Roman"/>
      <family val="1"/>
    </font>
    <font>
      <sz val="9"/>
      <name val="Times New Roman Cyr"/>
      <family val="1"/>
      <charset val="204"/>
    </font>
    <font>
      <sz val="10"/>
      <color indexed="12"/>
      <name val="Times New Roman Cyr"/>
      <family val="1"/>
      <charset val="204"/>
    </font>
    <font>
      <b/>
      <sz val="9"/>
      <name val="Times New Roman"/>
      <family val="1"/>
    </font>
    <font>
      <i/>
      <sz val="9"/>
      <name val="Times New Roman"/>
      <family val="1"/>
      <charset val="204"/>
    </font>
    <font>
      <sz val="9"/>
      <name val="Times New Roman"/>
      <family val="1"/>
      <charset val="204"/>
    </font>
    <font>
      <sz val="8"/>
      <name val="Times New Roman Cyr"/>
      <family val="1"/>
      <charset val="204"/>
    </font>
    <font>
      <sz val="10"/>
      <name val="Arial Cyr"/>
      <charset val="204"/>
    </font>
    <font>
      <sz val="12"/>
      <name val="Arial Cyr"/>
      <charset val="204"/>
    </font>
    <font>
      <b/>
      <sz val="12"/>
      <name val="Times New Roman"/>
      <family val="1"/>
    </font>
    <font>
      <b/>
      <sz val="14"/>
      <name val="Times New Roman"/>
      <family val="1"/>
    </font>
    <font>
      <sz val="11"/>
      <name val="Times New Roman"/>
      <family val="1"/>
      <charset val="204"/>
    </font>
    <font>
      <sz val="12"/>
      <name val="Times New Roman"/>
      <family val="1"/>
      <charset val="204"/>
    </font>
    <font>
      <b/>
      <sz val="11"/>
      <name val="Times New Roman"/>
      <family val="1"/>
      <charset val="204"/>
    </font>
    <font>
      <sz val="11"/>
      <name val="Arial Cyr"/>
      <charset val="204"/>
    </font>
    <font>
      <b/>
      <sz val="11"/>
      <name val="Times New Roman"/>
      <family val="1"/>
    </font>
    <font>
      <sz val="11"/>
      <name val="Times New Roman"/>
      <family val="1"/>
    </font>
    <font>
      <sz val="11"/>
      <color indexed="12"/>
      <name val="Arial Cyr"/>
      <charset val="204"/>
    </font>
    <font>
      <sz val="10"/>
      <color indexed="12"/>
      <name val="Arial Cyr"/>
      <charset val="204"/>
    </font>
    <font>
      <sz val="11"/>
      <name val="Times New Roman Cyr"/>
      <family val="1"/>
      <charset val="204"/>
    </font>
    <font>
      <sz val="11"/>
      <color theme="3" tint="-0.249977111117893"/>
      <name val="Times New Roman Cyr"/>
      <charset val="204"/>
    </font>
    <font>
      <b/>
      <sz val="11"/>
      <name val="Times New Roman Cyr"/>
      <charset val="204"/>
    </font>
    <font>
      <b/>
      <sz val="11"/>
      <color rgb="FFFF0000"/>
      <name val="Times New Roman Cyr"/>
      <charset val="204"/>
    </font>
    <font>
      <sz val="11"/>
      <color theme="4" tint="-0.249977111117893"/>
      <name val="Times New Roman Cyr"/>
      <charset val="204"/>
    </font>
    <font>
      <sz val="12"/>
      <color rgb="FF000000"/>
      <name val="Times New Roman"/>
      <family val="1"/>
      <charset val="204"/>
    </font>
    <font>
      <sz val="10"/>
      <color rgb="FF000000"/>
      <name val="Times New Roman"/>
      <family val="1"/>
      <charset val="204"/>
    </font>
    <font>
      <b/>
      <sz val="10"/>
      <color rgb="FF000000"/>
      <name val="Times New Roman"/>
      <family val="1"/>
      <charset val="204"/>
    </font>
    <font>
      <sz val="10"/>
      <name val="Arial"/>
      <family val="2"/>
      <charset val="204"/>
    </font>
    <font>
      <b/>
      <sz val="10"/>
      <name val="Times New Roman Cyr"/>
      <charset val="204"/>
    </font>
    <font>
      <sz val="11"/>
      <color indexed="8"/>
      <name val="Times New Roman"/>
      <family val="1"/>
      <charset val="204"/>
    </font>
    <font>
      <b/>
      <sz val="11"/>
      <color rgb="FF000000"/>
      <name val="Times New Roman"/>
      <family val="1"/>
      <charset val="204"/>
    </font>
    <font>
      <b/>
      <sz val="9"/>
      <name val="Times New Roman"/>
      <family val="1"/>
      <charset val="204"/>
    </font>
    <font>
      <b/>
      <sz val="10"/>
      <color rgb="FF000000"/>
      <name val="Arial"/>
      <family val="2"/>
      <charset val="204"/>
    </font>
    <font>
      <b/>
      <sz val="11"/>
      <color theme="3" tint="0.39997558519241921"/>
      <name val="Times New Roman Cyr"/>
      <family val="1"/>
      <charset val="204"/>
    </font>
    <font>
      <sz val="8"/>
      <color theme="1"/>
      <name val="Arial"/>
      <family val="2"/>
      <charset val="204"/>
    </font>
    <font>
      <b/>
      <sz val="16"/>
      <color indexed="8"/>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0"/>
      <color indexed="8"/>
      <name val="Times New Roman"/>
      <family val="1"/>
      <charset val="204"/>
    </font>
    <font>
      <b/>
      <sz val="10"/>
      <color indexed="8"/>
      <name val="Times New Roman"/>
      <family val="1"/>
      <charset val="204"/>
    </font>
    <font>
      <b/>
      <sz val="10"/>
      <color indexed="8"/>
      <name val="Arial"/>
      <family val="2"/>
    </font>
    <font>
      <sz val="12"/>
      <color theme="4" tint="-0.249977111117893"/>
      <name val="Times New Roman Cyr"/>
      <charset val="204"/>
    </font>
    <font>
      <b/>
      <sz val="13"/>
      <name val="Times New Roman"/>
      <family val="1"/>
      <charset val="204"/>
    </font>
    <font>
      <b/>
      <sz val="9"/>
      <color rgb="FF000000"/>
      <name val="Arial"/>
      <family val="2"/>
      <charset val="204"/>
    </font>
    <font>
      <sz val="10"/>
      <color rgb="FF000000"/>
      <name val="Arial"/>
      <family val="2"/>
      <charset val="204"/>
    </font>
    <font>
      <b/>
      <sz val="8"/>
      <color rgb="FF000000"/>
      <name val="Arial"/>
      <family val="2"/>
      <charset val="204"/>
    </font>
    <font>
      <sz val="8"/>
      <color rgb="FF000000"/>
      <name val="Arial"/>
      <family val="2"/>
      <charset val="204"/>
    </font>
    <font>
      <b/>
      <sz val="11"/>
      <color theme="4" tint="-0.249977111117893"/>
      <name val="Times New Roman Cyr"/>
      <charset val="204"/>
    </font>
    <font>
      <sz val="11"/>
      <name val="Times New Roman Cyr"/>
      <charset val="204"/>
    </font>
    <font>
      <i/>
      <sz val="12"/>
      <color indexed="8"/>
      <name val="Times New Roman"/>
      <family val="1"/>
      <charset val="204"/>
    </font>
    <font>
      <sz val="10"/>
      <color indexed="12"/>
      <name val="Times New Roman"/>
      <family val="1"/>
      <charset val="204"/>
    </font>
    <font>
      <sz val="12"/>
      <name val="Times New Roman"/>
      <family val="1"/>
    </font>
    <font>
      <sz val="11"/>
      <color indexed="12"/>
      <name val="Times New Roman"/>
      <family val="1"/>
      <charset val="204"/>
    </font>
    <font>
      <sz val="11"/>
      <color theme="4" tint="-0.249977111117893"/>
      <name val="Arial Cyr"/>
      <charset val="204"/>
    </font>
    <font>
      <b/>
      <sz val="11"/>
      <color indexed="8"/>
      <name val="Calibri"/>
      <family val="2"/>
      <scheme val="minor"/>
    </font>
    <font>
      <b/>
      <sz val="8"/>
      <color rgb="FF000000"/>
      <name val="Arial"/>
      <family val="2"/>
      <charset val="204"/>
    </font>
    <font>
      <sz val="8"/>
      <color rgb="FF000000"/>
      <name val="Arial"/>
      <family val="2"/>
      <charset val="204"/>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right/>
      <top/>
      <bottom style="thin">
        <color auto="1"/>
      </bottom>
      <diagonal/>
    </border>
    <border>
      <left style="thin">
        <color rgb="FF000000"/>
      </left>
      <right/>
      <top style="thin">
        <color rgb="FF000000"/>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diagonal/>
    </border>
    <border>
      <left style="hair">
        <color indexed="64"/>
      </left>
      <right/>
      <top/>
      <bottom style="medium">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top/>
      <bottom/>
      <diagonal/>
    </border>
    <border>
      <left style="thin">
        <color auto="1"/>
      </left>
      <right style="medium">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4" fillId="0" borderId="4"/>
    <xf numFmtId="43" fontId="6" fillId="0" borderId="0" applyFont="0" applyFill="0" applyBorder="0" applyAlignment="0" applyProtection="0"/>
    <xf numFmtId="0" fontId="7" fillId="0" borderId="4"/>
    <xf numFmtId="0" fontId="7" fillId="0" borderId="4"/>
    <xf numFmtId="0" fontId="35" fillId="0" borderId="4"/>
    <xf numFmtId="0" fontId="55" fillId="0" borderId="4"/>
    <xf numFmtId="0" fontId="1" fillId="0" borderId="4"/>
    <xf numFmtId="0" fontId="6" fillId="0" borderId="4"/>
    <xf numFmtId="43" fontId="6" fillId="0" borderId="4" applyFont="0" applyFill="0" applyBorder="0" applyAlignment="0" applyProtection="0"/>
    <xf numFmtId="0" fontId="35" fillId="0" borderId="4"/>
    <xf numFmtId="0" fontId="35" fillId="0" borderId="4"/>
    <xf numFmtId="0" fontId="55" fillId="0" borderId="4"/>
    <xf numFmtId="0" fontId="35" fillId="0" borderId="4"/>
  </cellStyleXfs>
  <cellXfs count="513">
    <xf numFmtId="0" fontId="0" fillId="0" borderId="0" xfId="0"/>
    <xf numFmtId="49" fontId="8" fillId="0" borderId="4" xfId="3" applyNumberFormat="1" applyFont="1" applyFill="1" applyProtection="1">
      <protection hidden="1"/>
    </xf>
    <xf numFmtId="0" fontId="9" fillId="0" borderId="0" xfId="0" applyFont="1" applyFill="1" applyAlignment="1" applyProtection="1">
      <protection hidden="1"/>
    </xf>
    <xf numFmtId="0" fontId="0" fillId="0" borderId="0" xfId="0" applyProtection="1">
      <protection hidden="1"/>
    </xf>
    <xf numFmtId="167" fontId="9" fillId="0" borderId="19" xfId="0" applyNumberFormat="1" applyFont="1" applyFill="1" applyBorder="1" applyAlignment="1" applyProtection="1">
      <alignment horizontal="left"/>
      <protection hidden="1"/>
    </xf>
    <xf numFmtId="167" fontId="8" fillId="0" borderId="4" xfId="3" applyNumberFormat="1" applyFont="1" applyFill="1" applyProtection="1">
      <protection hidden="1"/>
    </xf>
    <xf numFmtId="167" fontId="9" fillId="0" borderId="0" xfId="0" applyNumberFormat="1" applyFont="1" applyFill="1" applyAlignment="1" applyProtection="1">
      <alignment horizontal="left"/>
      <protection hidden="1"/>
    </xf>
    <xf numFmtId="0" fontId="0" fillId="0" borderId="4" xfId="0" applyBorder="1" applyProtection="1">
      <protection hidden="1"/>
    </xf>
    <xf numFmtId="167" fontId="0" fillId="0" borderId="0" xfId="0" applyNumberFormat="1" applyFill="1" applyProtection="1">
      <protection hidden="1"/>
    </xf>
    <xf numFmtId="167" fontId="8" fillId="0" borderId="4" xfId="3" applyNumberFormat="1" applyFont="1" applyFill="1" applyBorder="1" applyAlignment="1" applyProtection="1">
      <protection hidden="1"/>
    </xf>
    <xf numFmtId="167" fontId="9" fillId="0" borderId="4" xfId="0" applyNumberFormat="1" applyFont="1" applyFill="1" applyBorder="1" applyAlignment="1" applyProtection="1">
      <protection hidden="1"/>
    </xf>
    <xf numFmtId="0" fontId="8" fillId="0" borderId="0" xfId="0" applyFont="1" applyProtection="1">
      <protection hidden="1"/>
    </xf>
    <xf numFmtId="3" fontId="8" fillId="0" borderId="0" xfId="0" applyNumberFormat="1" applyFont="1" applyProtection="1">
      <protection hidden="1"/>
    </xf>
    <xf numFmtId="0" fontId="9" fillId="0" borderId="0" xfId="0" applyFont="1" applyAlignment="1" applyProtection="1">
      <protection hidden="1"/>
    </xf>
    <xf numFmtId="0" fontId="8" fillId="0" borderId="4" xfId="0" applyFont="1" applyBorder="1" applyProtection="1">
      <protection hidden="1"/>
    </xf>
    <xf numFmtId="167" fontId="8" fillId="0" borderId="4" xfId="0" applyNumberFormat="1" applyFont="1" applyFill="1" applyBorder="1" applyAlignment="1" applyProtection="1">
      <alignment horizontal="right"/>
      <protection hidden="1"/>
    </xf>
    <xf numFmtId="0" fontId="22" fillId="0" borderId="0" xfId="0" applyFont="1" applyProtection="1">
      <protection hidden="1"/>
    </xf>
    <xf numFmtId="0" fontId="23" fillId="0" borderId="23" xfId="0" applyFont="1" applyBorder="1" applyAlignment="1" applyProtection="1">
      <alignment horizontal="justify" vertical="top" wrapText="1"/>
      <protection hidden="1"/>
    </xf>
    <xf numFmtId="0" fontId="12" fillId="0" borderId="23" xfId="0" applyFont="1" applyBorder="1" applyAlignment="1" applyProtection="1">
      <alignment horizontal="justify" vertical="top" wrapText="1"/>
      <protection hidden="1"/>
    </xf>
    <xf numFmtId="0" fontId="12" fillId="0" borderId="23" xfId="0" applyFont="1" applyBorder="1" applyAlignment="1" applyProtection="1">
      <alignment horizontal="center" vertical="top" wrapText="1"/>
      <protection hidden="1"/>
    </xf>
    <xf numFmtId="0" fontId="14" fillId="0" borderId="23" xfId="0" applyFont="1" applyBorder="1" applyAlignment="1" applyProtection="1">
      <alignment horizontal="center" vertical="top" wrapText="1"/>
      <protection hidden="1"/>
    </xf>
    <xf numFmtId="0" fontId="23" fillId="0" borderId="23" xfId="0" applyFont="1" applyBorder="1" applyAlignment="1" applyProtection="1">
      <alignment vertical="top" wrapText="1"/>
      <protection hidden="1"/>
    </xf>
    <xf numFmtId="165" fontId="16" fillId="2" borderId="23" xfId="0" applyNumberFormat="1" applyFont="1" applyFill="1" applyBorder="1" applyProtection="1">
      <protection hidden="1"/>
    </xf>
    <xf numFmtId="0" fontId="12" fillId="0" borderId="23" xfId="0" applyFont="1" applyBorder="1" applyAlignment="1" applyProtection="1">
      <alignment vertical="top" wrapText="1"/>
      <protection hidden="1"/>
    </xf>
    <xf numFmtId="165" fontId="19" fillId="2" borderId="23" xfId="0" applyNumberFormat="1" applyFont="1" applyFill="1" applyBorder="1" applyProtection="1">
      <protection hidden="1"/>
    </xf>
    <xf numFmtId="0" fontId="14" fillId="0" borderId="23" xfId="0" applyFont="1" applyBorder="1" applyAlignment="1" applyProtection="1">
      <alignment horizontal="justify" vertical="top" wrapText="1"/>
      <protection hidden="1"/>
    </xf>
    <xf numFmtId="167" fontId="16" fillId="0" borderId="23" xfId="0" applyNumberFormat="1" applyFont="1" applyFill="1" applyBorder="1" applyProtection="1">
      <protection hidden="1"/>
    </xf>
    <xf numFmtId="168" fontId="16" fillId="0" borderId="23" xfId="0" applyNumberFormat="1" applyFont="1" applyFill="1" applyBorder="1" applyProtection="1">
      <protection hidden="1"/>
    </xf>
    <xf numFmtId="0" fontId="8" fillId="0" borderId="0" xfId="0" applyFont="1"/>
    <xf numFmtId="3" fontId="8" fillId="0" borderId="0" xfId="0" applyNumberFormat="1" applyFont="1"/>
    <xf numFmtId="0" fontId="19" fillId="0" borderId="0" xfId="0" applyFont="1"/>
    <xf numFmtId="165" fontId="11" fillId="0" borderId="0" xfId="0" applyNumberFormat="1" applyFont="1" applyFill="1" applyAlignment="1">
      <alignment horizontal="center"/>
    </xf>
    <xf numFmtId="0" fontId="8" fillId="0" borderId="4" xfId="0" applyFont="1" applyBorder="1"/>
    <xf numFmtId="3" fontId="8" fillId="0" borderId="4" xfId="0" applyNumberFormat="1" applyFont="1" applyBorder="1" applyAlignment="1">
      <alignment horizontal="right"/>
    </xf>
    <xf numFmtId="0" fontId="8" fillId="0" borderId="1" xfId="0" applyFont="1" applyBorder="1"/>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0" borderId="0" xfId="0" applyFont="1" applyFill="1"/>
    <xf numFmtId="0" fontId="28" fillId="0" borderId="25" xfId="0" applyFont="1" applyFill="1" applyBorder="1" applyAlignment="1">
      <alignment horizontal="center" vertical="top" wrapText="1"/>
    </xf>
    <xf numFmtId="0" fontId="32" fillId="0" borderId="25" xfId="0" applyFont="1" applyBorder="1" applyAlignment="1" applyProtection="1">
      <alignment horizontal="justify" vertical="top" wrapText="1"/>
      <protection hidden="1"/>
    </xf>
    <xf numFmtId="169" fontId="30" fillId="0" borderId="24" xfId="0" applyNumberFormat="1" applyFont="1" applyFill="1" applyBorder="1" applyProtection="1">
      <protection locked="0"/>
    </xf>
    <xf numFmtId="0" fontId="32" fillId="0" borderId="4" xfId="0" applyFont="1" applyBorder="1" applyAlignment="1" applyProtection="1">
      <alignment horizontal="justify" vertical="top" wrapText="1"/>
      <protection hidden="1"/>
    </xf>
    <xf numFmtId="0" fontId="8" fillId="0" borderId="4" xfId="0" applyFont="1" applyFill="1" applyBorder="1"/>
    <xf numFmtId="0" fontId="33" fillId="0" borderId="4" xfId="0" applyFont="1" applyBorder="1" applyAlignment="1" applyProtection="1">
      <alignment horizontal="justify" vertical="top" wrapText="1"/>
      <protection hidden="1"/>
    </xf>
    <xf numFmtId="3" fontId="34" fillId="0" borderId="0" xfId="0" applyNumberFormat="1" applyFont="1" applyFill="1"/>
    <xf numFmtId="0" fontId="34" fillId="0" borderId="4" xfId="0" applyFont="1" applyFill="1" applyBorder="1"/>
    <xf numFmtId="0" fontId="34" fillId="0" borderId="0" xfId="0" applyFont="1" applyFill="1"/>
    <xf numFmtId="0" fontId="34" fillId="0" borderId="0" xfId="0" applyFont="1"/>
    <xf numFmtId="3" fontId="34" fillId="0" borderId="0" xfId="0" applyNumberFormat="1" applyFont="1"/>
    <xf numFmtId="49" fontId="8" fillId="0" borderId="4" xfId="3" applyNumberFormat="1" applyFont="1" applyFill="1" applyAlignment="1" applyProtection="1">
      <protection hidden="1"/>
    </xf>
    <xf numFmtId="0" fontId="19" fillId="0" borderId="0" xfId="0" applyFont="1" applyProtection="1">
      <protection hidden="1"/>
    </xf>
    <xf numFmtId="0" fontId="29"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vertical="center" wrapText="1"/>
      <protection hidden="1"/>
    </xf>
    <xf numFmtId="165" fontId="8" fillId="0" borderId="1" xfId="0" applyNumberFormat="1" applyFont="1" applyFill="1" applyBorder="1" applyAlignment="1" applyProtection="1">
      <alignment horizontal="center"/>
      <protection hidden="1"/>
    </xf>
    <xf numFmtId="49" fontId="8" fillId="0" borderId="0" xfId="0" applyNumberFormat="1" applyFont="1" applyAlignment="1" applyProtection="1">
      <alignment horizontal="right"/>
      <protection hidden="1"/>
    </xf>
    <xf numFmtId="0" fontId="8" fillId="0" borderId="0" xfId="0" applyFont="1" applyFill="1" applyAlignment="1" applyProtection="1">
      <alignment horizontal="center"/>
      <protection hidden="1"/>
    </xf>
    <xf numFmtId="0" fontId="8" fillId="0" borderId="0" xfId="0" applyFont="1" applyAlignment="1" applyProtection="1">
      <alignment horizontal="center"/>
      <protection hidden="1"/>
    </xf>
    <xf numFmtId="0" fontId="8" fillId="0" borderId="0" xfId="0" applyFont="1" applyAlignment="1" applyProtection="1">
      <alignment horizontal="right" vertical="top"/>
      <protection hidden="1"/>
    </xf>
    <xf numFmtId="0" fontId="12" fillId="0" borderId="0" xfId="0" applyFont="1" applyProtection="1">
      <protection hidden="1"/>
    </xf>
    <xf numFmtId="0" fontId="0" fillId="0" borderId="0" xfId="0" applyAlignment="1">
      <alignment horizontal="center" vertical="center"/>
    </xf>
    <xf numFmtId="0" fontId="36" fillId="0" borderId="0" xfId="0" applyFont="1" applyAlignment="1">
      <alignment horizontal="center" vertical="center"/>
    </xf>
    <xf numFmtId="4" fontId="36" fillId="0" borderId="0" xfId="0" applyNumberFormat="1" applyFont="1" applyAlignment="1">
      <alignment horizontal="center" vertical="center"/>
    </xf>
    <xf numFmtId="49" fontId="39" fillId="0" borderId="0" xfId="0" applyNumberFormat="1" applyFont="1" applyAlignment="1">
      <alignment horizontal="center" vertical="center"/>
    </xf>
    <xf numFmtId="4" fontId="37" fillId="0" borderId="0" xfId="0" applyNumberFormat="1" applyFont="1" applyAlignment="1">
      <alignment horizontal="center"/>
    </xf>
    <xf numFmtId="0" fontId="39" fillId="0" borderId="4" xfId="0" applyFont="1" applyBorder="1" applyAlignment="1">
      <alignment horizontal="left" vertical="top"/>
    </xf>
    <xf numFmtId="0" fontId="42" fillId="0" borderId="0" xfId="0" applyFont="1" applyAlignment="1">
      <alignment horizontal="center" vertical="center"/>
    </xf>
    <xf numFmtId="0" fontId="43" fillId="0" borderId="0" xfId="0" applyFont="1" applyAlignment="1">
      <alignment horizontal="center"/>
    </xf>
    <xf numFmtId="4" fontId="43" fillId="0" borderId="0" xfId="0" applyNumberFormat="1" applyFont="1" applyAlignment="1">
      <alignment horizontal="center"/>
    </xf>
    <xf numFmtId="49" fontId="10" fillId="4" borderId="1" xfId="0" applyNumberFormat="1" applyFont="1" applyFill="1" applyBorder="1" applyAlignment="1">
      <alignment horizontal="center" vertical="center"/>
    </xf>
    <xf numFmtId="0" fontId="46" fillId="0" borderId="4" xfId="0" applyFont="1" applyFill="1" applyBorder="1" applyAlignment="1">
      <alignment horizontal="center" vertical="center"/>
    </xf>
    <xf numFmtId="0" fontId="27" fillId="0" borderId="4" xfId="0" applyFont="1" applyFill="1" applyBorder="1" applyAlignment="1">
      <alignment horizontal="center" vertical="center"/>
    </xf>
    <xf numFmtId="0" fontId="47" fillId="0" borderId="4" xfId="0" applyFont="1" applyFill="1" applyBorder="1" applyAlignment="1">
      <alignment horizontal="center" vertical="center"/>
    </xf>
    <xf numFmtId="4" fontId="27" fillId="0" borderId="4" xfId="0" applyNumberFormat="1" applyFont="1" applyFill="1" applyBorder="1" applyAlignment="1">
      <alignment horizontal="center" vertical="center"/>
    </xf>
    <xf numFmtId="3" fontId="49" fillId="0" borderId="4" xfId="0" applyNumberFormat="1" applyFont="1" applyFill="1" applyBorder="1" applyAlignment="1">
      <alignment horizontal="center" vertical="center"/>
    </xf>
    <xf numFmtId="3" fontId="50" fillId="0" borderId="4" xfId="0" applyNumberFormat="1" applyFont="1" applyFill="1" applyBorder="1" applyAlignment="1">
      <alignment horizontal="center" vertical="center"/>
    </xf>
    <xf numFmtId="49" fontId="51" fillId="0" borderId="4" xfId="0" applyNumberFormat="1" applyFont="1" applyFill="1" applyBorder="1" applyAlignment="1">
      <alignment horizontal="center" vertical="center"/>
    </xf>
    <xf numFmtId="49" fontId="48" fillId="0" borderId="4" xfId="0" applyNumberFormat="1" applyFont="1" applyFill="1" applyBorder="1" applyAlignment="1">
      <alignment horizontal="center" vertical="center"/>
    </xf>
    <xf numFmtId="0" fontId="48" fillId="0" borderId="4" xfId="0" applyFont="1" applyFill="1" applyBorder="1" applyAlignment="1">
      <alignment horizontal="center" vertical="center" wrapText="1"/>
    </xf>
    <xf numFmtId="4" fontId="49" fillId="0" borderId="4" xfId="0" applyNumberFormat="1" applyFont="1" applyFill="1" applyBorder="1" applyAlignment="1">
      <alignment horizontal="center" vertical="center"/>
    </xf>
    <xf numFmtId="0" fontId="0" fillId="0" borderId="0" xfId="0" applyFill="1" applyAlignment="1">
      <alignment horizontal="center" vertical="center"/>
    </xf>
    <xf numFmtId="0" fontId="36" fillId="0" borderId="0" xfId="0" applyFont="1" applyFill="1" applyAlignment="1">
      <alignment horizontal="center" vertical="center"/>
    </xf>
    <xf numFmtId="4" fontId="36" fillId="0" borderId="0" xfId="0" applyNumberFormat="1" applyFont="1" applyFill="1" applyAlignment="1">
      <alignment horizontal="center" vertical="center"/>
    </xf>
    <xf numFmtId="166" fontId="52" fillId="0" borderId="1" xfId="0" applyNumberFormat="1" applyFont="1" applyFill="1" applyBorder="1" applyAlignment="1">
      <alignment horizontal="right" vertical="center"/>
    </xf>
    <xf numFmtId="0" fontId="9" fillId="0" borderId="1" xfId="0" applyFont="1" applyBorder="1" applyAlignment="1" applyProtection="1">
      <alignment horizontal="center" vertical="top" wrapText="1"/>
      <protection hidden="1"/>
    </xf>
    <xf numFmtId="0" fontId="18" fillId="0" borderId="1" xfId="0" applyFont="1" applyBorder="1" applyAlignment="1" applyProtection="1">
      <alignment horizontal="justify" vertical="top" wrapText="1"/>
      <protection hidden="1"/>
    </xf>
    <xf numFmtId="0" fontId="12" fillId="0" borderId="1" xfId="0" applyFont="1" applyBorder="1" applyAlignment="1" applyProtection="1">
      <alignment horizontal="left" vertical="top" wrapText="1"/>
      <protection hidden="1"/>
    </xf>
    <xf numFmtId="0" fontId="28" fillId="0" borderId="27" xfId="0" applyFont="1" applyFill="1" applyBorder="1" applyAlignment="1">
      <alignment horizontal="center" vertical="top" wrapText="1"/>
    </xf>
    <xf numFmtId="0" fontId="28" fillId="0" borderId="28" xfId="0" applyFont="1" applyFill="1" applyBorder="1" applyAlignment="1">
      <alignment horizontal="center" vertical="top" wrapText="1"/>
    </xf>
    <xf numFmtId="0" fontId="31" fillId="0" borderId="28" xfId="0" applyFont="1" applyBorder="1" applyAlignment="1" applyProtection="1">
      <alignment horizontal="justify" vertical="top" wrapText="1"/>
      <protection hidden="1"/>
    </xf>
    <xf numFmtId="169" fontId="30" fillId="0" borderId="28" xfId="0" applyNumberFormat="1" applyFont="1" applyFill="1" applyBorder="1" applyProtection="1">
      <protection locked="0"/>
    </xf>
    <xf numFmtId="169" fontId="30" fillId="0" borderId="29" xfId="0" applyNumberFormat="1" applyFont="1" applyFill="1" applyBorder="1" applyProtection="1">
      <protection locked="0"/>
    </xf>
    <xf numFmtId="49" fontId="21" fillId="0" borderId="1" xfId="0" applyNumberFormat="1" applyFont="1" applyFill="1" applyBorder="1" applyAlignment="1" applyProtection="1">
      <alignment horizontal="center" vertical="top" wrapText="1"/>
      <protection hidden="1"/>
    </xf>
    <xf numFmtId="49" fontId="12" fillId="0" borderId="1" xfId="0" applyNumberFormat="1"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center" wrapText="1"/>
      <protection hidden="1"/>
    </xf>
    <xf numFmtId="165" fontId="24" fillId="0" borderId="1" xfId="0" applyNumberFormat="1" applyFont="1" applyFill="1" applyBorder="1" applyProtection="1">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center" wrapText="1"/>
      <protection hidden="1"/>
    </xf>
    <xf numFmtId="166" fontId="53" fillId="0" borderId="1" xfId="0" applyNumberFormat="1" applyFont="1" applyFill="1" applyBorder="1" applyAlignment="1">
      <alignment horizontal="center" vertical="center"/>
    </xf>
    <xf numFmtId="166" fontId="54" fillId="0" borderId="1" xfId="0" applyNumberFormat="1" applyFont="1" applyFill="1" applyBorder="1" applyAlignment="1">
      <alignment horizontal="center" vertical="center"/>
    </xf>
    <xf numFmtId="0" fontId="8" fillId="0" borderId="4" xfId="4" applyFont="1" applyFill="1"/>
    <xf numFmtId="0" fontId="8" fillId="0" borderId="4" xfId="4" applyFont="1" applyFill="1" applyAlignment="1">
      <alignment horizontal="left"/>
    </xf>
    <xf numFmtId="0" fontId="8" fillId="0" borderId="4" xfId="5" applyFont="1" applyFill="1"/>
    <xf numFmtId="0" fontId="5" fillId="0" borderId="4" xfId="4" applyFont="1" applyFill="1"/>
    <xf numFmtId="0" fontId="8" fillId="0" borderId="7" xfId="5" applyFont="1" applyFill="1" applyBorder="1" applyAlignment="1">
      <alignment horizontal="center"/>
    </xf>
    <xf numFmtId="0" fontId="8" fillId="0" borderId="4" xfId="5" applyFont="1" applyFill="1" applyBorder="1"/>
    <xf numFmtId="0" fontId="55" fillId="0" borderId="4" xfId="6" applyFill="1"/>
    <xf numFmtId="0" fontId="55" fillId="0" borderId="1" xfId="6" applyFill="1" applyBorder="1"/>
    <xf numFmtId="0" fontId="57" fillId="0" borderId="0" xfId="0" applyFont="1"/>
    <xf numFmtId="0" fontId="15" fillId="0" borderId="24" xfId="0" applyFont="1" applyBorder="1" applyAlignment="1" applyProtection="1">
      <alignment vertical="top" wrapText="1"/>
      <protection hidden="1"/>
    </xf>
    <xf numFmtId="165" fontId="13" fillId="0" borderId="24" xfId="0" applyNumberFormat="1" applyFont="1" applyFill="1" applyBorder="1" applyProtection="1">
      <protection hidden="1"/>
    </xf>
    <xf numFmtId="165" fontId="16" fillId="0" borderId="1" xfId="0" applyNumberFormat="1" applyFont="1" applyFill="1" applyBorder="1" applyProtection="1">
      <protection hidden="1"/>
    </xf>
    <xf numFmtId="165" fontId="19" fillId="0" borderId="1" xfId="0" applyNumberFormat="1" applyFont="1" applyFill="1" applyBorder="1" applyProtection="1">
      <protection hidden="1"/>
    </xf>
    <xf numFmtId="0" fontId="59" fillId="0" borderId="7" xfId="0" applyFont="1" applyFill="1" applyBorder="1" applyAlignment="1">
      <alignment horizontal="left" vertical="center" wrapText="1"/>
    </xf>
    <xf numFmtId="0" fontId="59" fillId="0" borderId="1" xfId="0" applyFont="1" applyFill="1" applyBorder="1" applyAlignment="1">
      <alignment horizontal="center" vertical="center" wrapText="1"/>
    </xf>
    <xf numFmtId="0" fontId="57" fillId="0" borderId="0" xfId="0" applyFont="1" applyAlignment="1"/>
    <xf numFmtId="0" fontId="8" fillId="0" borderId="0" xfId="0" applyFont="1" applyFill="1" applyAlignment="1">
      <alignment horizontal="left"/>
    </xf>
    <xf numFmtId="49" fontId="47" fillId="0" borderId="4" xfId="3" applyNumberFormat="1" applyFont="1" applyFill="1" applyProtection="1">
      <protection hidden="1"/>
    </xf>
    <xf numFmtId="0" fontId="47" fillId="0" borderId="4" xfId="4" applyFont="1" applyFill="1" applyAlignment="1">
      <alignment horizontal="left"/>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57" fillId="0" borderId="0" xfId="0" applyFont="1" applyFill="1"/>
    <xf numFmtId="0" fontId="57" fillId="0" borderId="0" xfId="0" applyFont="1" applyFill="1" applyAlignment="1"/>
    <xf numFmtId="0" fontId="9" fillId="0" borderId="1" xfId="0" applyFont="1" applyBorder="1" applyAlignment="1" applyProtection="1">
      <alignment horizontal="center" vertical="center" wrapText="1"/>
      <protection hidden="1"/>
    </xf>
    <xf numFmtId="0" fontId="14" fillId="0" borderId="31" xfId="0" applyFont="1" applyBorder="1" applyAlignment="1" applyProtection="1">
      <alignment horizontal="center" vertical="top" wrapText="1"/>
      <protection hidden="1"/>
    </xf>
    <xf numFmtId="0" fontId="15" fillId="0" borderId="23" xfId="0" applyFont="1" applyBorder="1" applyAlignment="1" applyProtection="1">
      <alignment horizontal="justify" vertical="top" wrapText="1"/>
      <protection hidden="1"/>
    </xf>
    <xf numFmtId="0" fontId="9" fillId="0" borderId="31" xfId="0" applyFont="1" applyBorder="1" applyAlignment="1" applyProtection="1">
      <alignment horizontal="center" vertical="top" wrapText="1"/>
      <protection hidden="1"/>
    </xf>
    <xf numFmtId="0" fontId="17" fillId="0" borderId="23" xfId="0" applyFont="1" applyBorder="1" applyAlignment="1" applyProtection="1">
      <alignment horizontal="justify" vertical="top" wrapText="1"/>
      <protection hidden="1"/>
    </xf>
    <xf numFmtId="0" fontId="18" fillId="0" borderId="23" xfId="0" applyFont="1" applyBorder="1" applyAlignment="1" applyProtection="1">
      <alignment horizontal="justify" vertical="top" wrapText="1"/>
      <protection hidden="1"/>
    </xf>
    <xf numFmtId="0" fontId="20" fillId="0" borderId="23" xfId="0" applyFont="1" applyBorder="1" applyAlignment="1" applyProtection="1">
      <alignment horizontal="justify" vertical="top" wrapText="1"/>
      <protection hidden="1"/>
    </xf>
    <xf numFmtId="0" fontId="9" fillId="0" borderId="23" xfId="0" applyFont="1" applyBorder="1" applyAlignment="1" applyProtection="1">
      <alignment horizontal="justify" vertical="top" wrapText="1"/>
      <protection hidden="1"/>
    </xf>
    <xf numFmtId="0" fontId="21" fillId="0" borderId="31" xfId="0" applyFont="1" applyBorder="1" applyAlignment="1" applyProtection="1">
      <alignment horizontal="center" vertical="top" wrapText="1"/>
      <protection hidden="1"/>
    </xf>
    <xf numFmtId="0" fontId="21" fillId="0" borderId="23" xfId="0" applyFont="1" applyBorder="1" applyAlignment="1" applyProtection="1">
      <alignment horizontal="justify" vertical="top" wrapText="1"/>
      <protection hidden="1"/>
    </xf>
    <xf numFmtId="0" fontId="12" fillId="0" borderId="31" xfId="0" applyFont="1" applyBorder="1" applyAlignment="1" applyProtection="1">
      <alignment horizontal="center" vertical="top" wrapText="1"/>
      <protection hidden="1"/>
    </xf>
    <xf numFmtId="0" fontId="12" fillId="0" borderId="33" xfId="0" applyFont="1" applyBorder="1" applyAlignment="1" applyProtection="1">
      <alignment horizontal="center" vertical="top" wrapText="1"/>
      <protection hidden="1"/>
    </xf>
    <xf numFmtId="0" fontId="12" fillId="0" borderId="32" xfId="0" applyFont="1" applyBorder="1" applyAlignment="1" applyProtection="1">
      <alignment horizontal="justify" vertical="top" wrapText="1"/>
      <protection hidden="1"/>
    </xf>
    <xf numFmtId="0" fontId="12" fillId="0" borderId="34" xfId="0" applyFont="1" applyBorder="1" applyAlignment="1" applyProtection="1">
      <alignment horizontal="center" vertical="top" wrapText="1"/>
      <protection hidden="1"/>
    </xf>
    <xf numFmtId="0" fontId="12" fillId="0" borderId="24" xfId="0" applyFont="1" applyBorder="1" applyAlignment="1" applyProtection="1">
      <alignment horizontal="justify" vertical="top" wrapText="1"/>
      <protection hidden="1"/>
    </xf>
    <xf numFmtId="0" fontId="14" fillId="0" borderId="35" xfId="0" applyFont="1" applyBorder="1" applyAlignment="1" applyProtection="1">
      <alignment horizontal="center" vertical="top" wrapText="1"/>
      <protection hidden="1"/>
    </xf>
    <xf numFmtId="0" fontId="21" fillId="0" borderId="24" xfId="0" applyFont="1" applyBorder="1" applyAlignment="1" applyProtection="1">
      <alignment horizontal="justify" vertical="top" wrapText="1"/>
      <protection hidden="1"/>
    </xf>
    <xf numFmtId="0" fontId="12" fillId="0" borderId="35" xfId="0" applyFont="1" applyBorder="1" applyAlignment="1" applyProtection="1">
      <alignment horizontal="center" vertical="top" wrapText="1"/>
      <protection hidden="1"/>
    </xf>
    <xf numFmtId="0" fontId="14" fillId="0" borderId="36" xfId="0" applyFont="1" applyBorder="1" applyAlignment="1" applyProtection="1">
      <alignment horizontal="center" vertical="top" wrapText="1"/>
      <protection hidden="1"/>
    </xf>
    <xf numFmtId="0" fontId="12" fillId="0" borderId="36" xfId="0" applyFont="1" applyBorder="1" applyAlignment="1" applyProtection="1">
      <alignment horizontal="center" vertical="top" wrapText="1"/>
      <protection hidden="1"/>
    </xf>
    <xf numFmtId="0" fontId="12" fillId="0" borderId="36" xfId="0" applyFont="1" applyBorder="1" applyAlignment="1" applyProtection="1">
      <alignment horizontal="left" vertical="top" wrapText="1"/>
      <protection hidden="1"/>
    </xf>
    <xf numFmtId="0" fontId="15" fillId="0" borderId="23" xfId="0" applyFont="1" applyBorder="1" applyAlignment="1" applyProtection="1">
      <alignment vertical="top" wrapText="1"/>
      <protection hidden="1"/>
    </xf>
    <xf numFmtId="0" fontId="12" fillId="0" borderId="37" xfId="0" applyFont="1" applyBorder="1" applyAlignment="1" applyProtection="1">
      <alignment horizontal="justify" vertical="top" wrapText="1"/>
      <protection hidden="1"/>
    </xf>
    <xf numFmtId="165" fontId="8" fillId="0" borderId="4" xfId="5" applyNumberFormat="1" applyFont="1" applyFill="1"/>
    <xf numFmtId="49" fontId="49" fillId="3" borderId="1" xfId="0" applyNumberFormat="1" applyFont="1" applyFill="1" applyBorder="1" applyAlignment="1">
      <alignment horizontal="center" vertical="center"/>
    </xf>
    <xf numFmtId="0" fontId="49" fillId="3" borderId="1" xfId="0" applyFont="1" applyFill="1" applyBorder="1" applyAlignment="1">
      <alignment horizontal="center" vertical="center" wrapText="1"/>
    </xf>
    <xf numFmtId="49"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4" fontId="61" fillId="0" borderId="4" xfId="0" applyNumberFormat="1" applyFont="1" applyFill="1" applyBorder="1" applyAlignment="1">
      <alignment horizontal="center" vertical="center"/>
    </xf>
    <xf numFmtId="0" fontId="6" fillId="0" borderId="4" xfId="8"/>
    <xf numFmtId="0" fontId="3" fillId="0" borderId="40" xfId="8" applyNumberFormat="1" applyFont="1" applyBorder="1" applyAlignment="1">
      <alignment horizontal="center" vertical="center" wrapText="1"/>
    </xf>
    <xf numFmtId="0" fontId="3" fillId="0" borderId="40" xfId="8" applyNumberFormat="1" applyFont="1" applyBorder="1" applyAlignment="1">
      <alignment horizontal="center" vertical="center"/>
    </xf>
    <xf numFmtId="49" fontId="2" fillId="0" borderId="42" xfId="8" applyNumberFormat="1" applyFont="1" applyBorder="1" applyAlignment="1">
      <alignment horizontal="center" vertical="center"/>
    </xf>
    <xf numFmtId="49" fontId="2" fillId="0" borderId="1" xfId="8" applyNumberFormat="1" applyFont="1" applyBorder="1" applyAlignment="1">
      <alignment horizontal="center" vertical="center"/>
    </xf>
    <xf numFmtId="0" fontId="2" fillId="0" borderId="4" xfId="8" applyFont="1" applyBorder="1" applyAlignment="1"/>
    <xf numFmtId="0" fontId="62" fillId="0" borderId="4" xfId="7" applyFont="1"/>
    <xf numFmtId="169" fontId="2" fillId="0" borderId="42" xfId="8" applyNumberFormat="1" applyFont="1" applyBorder="1" applyAlignment="1">
      <alignment horizontal="right" vertical="center"/>
    </xf>
    <xf numFmtId="169" fontId="2" fillId="0" borderId="1" xfId="8" applyNumberFormat="1" applyFont="1" applyBorder="1" applyAlignment="1">
      <alignment horizontal="right" vertical="center"/>
    </xf>
    <xf numFmtId="169" fontId="3" fillId="0" borderId="40" xfId="8" applyNumberFormat="1" applyFont="1" applyBorder="1" applyAlignment="1">
      <alignment horizontal="right" vertical="center"/>
    </xf>
    <xf numFmtId="0" fontId="65" fillId="0" borderId="4" xfId="0" applyFont="1" applyFill="1" applyBorder="1" applyAlignment="1">
      <alignment horizontal="right"/>
    </xf>
    <xf numFmtId="0" fontId="64" fillId="0" borderId="1" xfId="0" applyFont="1" applyFill="1" applyBorder="1" applyAlignment="1">
      <alignment horizontal="center" vertical="top" wrapText="1"/>
    </xf>
    <xf numFmtId="0" fontId="65" fillId="0" borderId="1" xfId="0" applyFont="1" applyFill="1" applyBorder="1" applyAlignment="1">
      <alignment vertical="top" wrapText="1"/>
    </xf>
    <xf numFmtId="165" fontId="64" fillId="0" borderId="1" xfId="0" applyNumberFormat="1" applyFont="1" applyFill="1" applyBorder="1" applyAlignment="1">
      <alignment vertical="top"/>
    </xf>
    <xf numFmtId="165" fontId="64" fillId="0" borderId="1" xfId="0" applyNumberFormat="1" applyFont="1" applyFill="1" applyBorder="1" applyAlignment="1">
      <alignment horizontal="center" vertical="top" wrapText="1"/>
    </xf>
    <xf numFmtId="165" fontId="66" fillId="0" borderId="1" xfId="0" applyNumberFormat="1" applyFont="1" applyFill="1" applyBorder="1" applyAlignment="1">
      <alignment vertical="top"/>
    </xf>
    <xf numFmtId="165" fontId="66" fillId="0" borderId="1" xfId="0" applyNumberFormat="1" applyFont="1" applyFill="1" applyBorder="1" applyAlignment="1">
      <alignment horizontal="right" vertical="top"/>
    </xf>
    <xf numFmtId="0" fontId="64" fillId="0" borderId="1" xfId="0" applyFont="1" applyFill="1" applyBorder="1" applyAlignment="1">
      <alignment horizontal="left" vertical="top" indent="2"/>
    </xf>
    <xf numFmtId="165" fontId="40" fillId="0" borderId="1" xfId="0" applyNumberFormat="1" applyFont="1" applyFill="1" applyBorder="1" applyAlignment="1">
      <alignment vertical="top"/>
    </xf>
    <xf numFmtId="165" fontId="40" fillId="0" borderId="1" xfId="0" applyNumberFormat="1" applyFont="1" applyFill="1" applyBorder="1" applyAlignment="1">
      <alignment horizontal="right" vertical="top"/>
    </xf>
    <xf numFmtId="165" fontId="65" fillId="0" borderId="1" xfId="0" applyNumberFormat="1" applyFont="1" applyFill="1" applyBorder="1" applyAlignment="1">
      <alignment horizontal="right" vertical="top" wrapText="1"/>
    </xf>
    <xf numFmtId="0" fontId="69" fillId="0" borderId="0" xfId="0" applyFont="1" applyFill="1"/>
    <xf numFmtId="165" fontId="65" fillId="0" borderId="1" xfId="0" applyNumberFormat="1" applyFont="1" applyFill="1" applyBorder="1" applyAlignment="1">
      <alignment vertical="top"/>
    </xf>
    <xf numFmtId="165" fontId="66" fillId="0" borderId="1" xfId="0" applyNumberFormat="1" applyFont="1" applyFill="1" applyBorder="1" applyAlignment="1">
      <alignment horizontal="right" vertical="top" wrapText="1"/>
    </xf>
    <xf numFmtId="165" fontId="40" fillId="0" borderId="1" xfId="0" applyNumberFormat="1" applyFont="1" applyFill="1" applyBorder="1" applyAlignment="1">
      <alignment horizontal="right" vertical="top" wrapText="1"/>
    </xf>
    <xf numFmtId="165" fontId="64" fillId="0" borderId="1" xfId="0" applyNumberFormat="1" applyFont="1" applyFill="1" applyBorder="1" applyAlignment="1">
      <alignment horizontal="right" vertical="top" wrapText="1"/>
    </xf>
    <xf numFmtId="0" fontId="0" fillId="0" borderId="0" xfId="0" applyFill="1"/>
    <xf numFmtId="0" fontId="29" fillId="0" borderId="1" xfId="0" applyFont="1" applyFill="1" applyBorder="1" applyAlignment="1" applyProtection="1">
      <alignment horizontal="center" vertical="center"/>
      <protection hidden="1"/>
    </xf>
    <xf numFmtId="167" fontId="8"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protection hidden="1"/>
    </xf>
    <xf numFmtId="0" fontId="8" fillId="0" borderId="1" xfId="0" applyFont="1" applyFill="1" applyBorder="1" applyProtection="1">
      <protection hidden="1"/>
    </xf>
    <xf numFmtId="0" fontId="22" fillId="0" borderId="1" xfId="0" applyFont="1" applyFill="1" applyBorder="1" applyAlignment="1">
      <alignment horizontal="center" wrapText="1"/>
    </xf>
    <xf numFmtId="0" fontId="64" fillId="0" borderId="4" xfId="0" applyFont="1" applyFill="1" applyBorder="1" applyAlignment="1">
      <alignment vertical="top" wrapText="1"/>
    </xf>
    <xf numFmtId="0" fontId="64" fillId="0" borderId="1" xfId="0" applyFont="1" applyFill="1" applyBorder="1" applyAlignment="1">
      <alignment horizontal="center" vertical="center" wrapText="1"/>
    </xf>
    <xf numFmtId="0" fontId="67" fillId="0" borderId="0" xfId="0" applyFont="1" applyFill="1"/>
    <xf numFmtId="0" fontId="68" fillId="0" borderId="0" xfId="0" applyFont="1" applyFill="1"/>
    <xf numFmtId="0" fontId="64" fillId="0" borderId="1" xfId="0" applyFont="1" applyFill="1" applyBorder="1" applyAlignment="1">
      <alignment horizontal="left" vertical="top" wrapText="1" indent="2"/>
    </xf>
    <xf numFmtId="0" fontId="40" fillId="0" borderId="1" xfId="0" applyFont="1" applyFill="1" applyBorder="1" applyAlignment="1">
      <alignment vertical="top" wrapText="1"/>
    </xf>
    <xf numFmtId="0" fontId="64" fillId="0" borderId="1" xfId="0" applyFont="1" applyFill="1" applyBorder="1" applyAlignment="1">
      <alignment vertical="top" wrapText="1"/>
    </xf>
    <xf numFmtId="3" fontId="49" fillId="0" borderId="1" xfId="0" applyNumberFormat="1" applyFont="1" applyFill="1" applyBorder="1" applyAlignment="1">
      <alignment horizontal="center" vertical="center"/>
    </xf>
    <xf numFmtId="0" fontId="45" fillId="3" borderId="1" xfId="0" applyFont="1" applyFill="1" applyBorder="1" applyAlignment="1">
      <alignment horizontal="center" vertical="center" wrapText="1"/>
    </xf>
    <xf numFmtId="0" fontId="45" fillId="3" borderId="1" xfId="0" applyFont="1" applyFill="1" applyBorder="1" applyAlignment="1">
      <alignment horizontal="center" vertical="center"/>
    </xf>
    <xf numFmtId="4" fontId="49" fillId="3" borderId="1" xfId="0" applyNumberFormat="1" applyFont="1" applyFill="1" applyBorder="1" applyAlignment="1">
      <alignment horizontal="center" vertical="center"/>
    </xf>
    <xf numFmtId="3" fontId="49" fillId="4" borderId="1" xfId="0" applyNumberFormat="1" applyFont="1" applyFill="1" applyBorder="1" applyAlignment="1">
      <alignment horizontal="center" vertical="center"/>
    </xf>
    <xf numFmtId="3" fontId="51" fillId="6" borderId="1" xfId="0" applyNumberFormat="1" applyFont="1" applyFill="1" applyBorder="1" applyAlignment="1">
      <alignment horizontal="center" vertical="center"/>
    </xf>
    <xf numFmtId="49" fontId="49" fillId="3" borderId="7" xfId="0" applyNumberFormat="1" applyFont="1" applyFill="1" applyBorder="1" applyAlignment="1">
      <alignment horizontal="center" vertical="center"/>
    </xf>
    <xf numFmtId="0" fontId="49" fillId="3" borderId="7" xfId="0" applyFont="1" applyFill="1" applyBorder="1" applyAlignment="1">
      <alignment horizontal="center" vertical="center" wrapText="1"/>
    </xf>
    <xf numFmtId="3" fontId="39" fillId="0" borderId="0" xfId="0" applyNumberFormat="1" applyFont="1" applyFill="1" applyAlignment="1">
      <alignment horizontal="left" vertical="center"/>
    </xf>
    <xf numFmtId="0" fontId="39" fillId="0" borderId="0" xfId="0" applyFont="1" applyFill="1" applyAlignment="1">
      <alignment horizontal="left" vertical="center"/>
    </xf>
    <xf numFmtId="4" fontId="39" fillId="0" borderId="0" xfId="0" applyNumberFormat="1" applyFont="1" applyFill="1" applyAlignment="1">
      <alignment horizontal="left" vertical="center"/>
    </xf>
    <xf numFmtId="4" fontId="42" fillId="0" borderId="0" xfId="0" applyNumberFormat="1" applyFont="1" applyFill="1" applyAlignment="1">
      <alignment horizontal="center" vertical="center"/>
    </xf>
    <xf numFmtId="0" fontId="42" fillId="0" borderId="0" xfId="0" applyFont="1" applyFill="1" applyAlignment="1">
      <alignment horizontal="center" vertical="center"/>
    </xf>
    <xf numFmtId="0" fontId="41" fillId="0" borderId="0" xfId="0" applyFont="1" applyAlignment="1"/>
    <xf numFmtId="4" fontId="71" fillId="0" borderId="0" xfId="0" applyNumberFormat="1" applyFont="1" applyAlignment="1">
      <alignment horizontal="left" vertical="center"/>
    </xf>
    <xf numFmtId="0" fontId="3" fillId="0" borderId="11" xfId="0" applyNumberFormat="1" applyFont="1" applyBorder="1" applyAlignment="1">
      <alignment horizontal="center" vertical="center" wrapText="1"/>
    </xf>
    <xf numFmtId="169" fontId="2" fillId="0" borderId="42" xfId="8" applyNumberFormat="1" applyFont="1" applyFill="1" applyBorder="1" applyAlignment="1">
      <alignment horizontal="right" vertical="center"/>
    </xf>
    <xf numFmtId="0" fontId="3" fillId="0" borderId="6" xfId="0" applyNumberFormat="1" applyFont="1" applyBorder="1" applyAlignment="1">
      <alignment horizontal="center" vertical="center" wrapText="1"/>
    </xf>
    <xf numFmtId="0" fontId="67" fillId="0" borderId="4" xfId="8" applyFont="1" applyBorder="1" applyAlignment="1"/>
    <xf numFmtId="0" fontId="67" fillId="0" borderId="0" xfId="0" applyFont="1"/>
    <xf numFmtId="0" fontId="72" fillId="0" borderId="4" xfId="0" applyNumberFormat="1" applyFont="1" applyBorder="1" applyAlignment="1"/>
    <xf numFmtId="0" fontId="58" fillId="0" borderId="10" xfId="0" applyNumberFormat="1" applyFont="1" applyBorder="1" applyAlignment="1">
      <alignment horizontal="center" wrapText="1"/>
    </xf>
    <xf numFmtId="0" fontId="75" fillId="0" borderId="4" xfId="0" applyNumberFormat="1" applyFont="1" applyBorder="1" applyAlignment="1">
      <alignment vertical="top"/>
    </xf>
    <xf numFmtId="0" fontId="0" fillId="0" borderId="4" xfId="0" applyBorder="1"/>
    <xf numFmtId="0" fontId="8" fillId="0" borderId="4" xfId="5" applyFont="1" applyFill="1" applyBorder="1" applyAlignment="1">
      <alignment horizontal="center"/>
    </xf>
    <xf numFmtId="0" fontId="56" fillId="0" borderId="1" xfId="5" applyFont="1" applyFill="1" applyBorder="1" applyAlignment="1">
      <alignment horizontal="center" vertical="center" wrapText="1"/>
    </xf>
    <xf numFmtId="0" fontId="8" fillId="0" borderId="1" xfId="5" applyFont="1" applyFill="1" applyBorder="1" applyAlignment="1">
      <alignment horizontal="center" vertical="center"/>
    </xf>
    <xf numFmtId="0" fontId="56" fillId="0" borderId="13" xfId="5" applyFont="1" applyFill="1" applyBorder="1" applyAlignment="1">
      <alignment horizontal="center" vertical="center" textRotation="90" wrapText="1"/>
    </xf>
    <xf numFmtId="0" fontId="44" fillId="0" borderId="0" xfId="0" applyFont="1" applyAlignment="1"/>
    <xf numFmtId="0" fontId="40" fillId="0" borderId="0" xfId="0" applyFont="1" applyAlignment="1">
      <alignment horizontal="left" vertical="top"/>
    </xf>
    <xf numFmtId="4" fontId="49" fillId="0" borderId="1" xfId="0" applyNumberFormat="1" applyFont="1" applyFill="1" applyBorder="1" applyAlignment="1">
      <alignment horizontal="center" vertical="center"/>
    </xf>
    <xf numFmtId="3" fontId="76" fillId="0" borderId="1" xfId="0" applyNumberFormat="1" applyFont="1" applyFill="1" applyBorder="1" applyAlignment="1">
      <alignment horizontal="center" vertical="center"/>
    </xf>
    <xf numFmtId="49" fontId="47" fillId="0" borderId="1" xfId="0" applyNumberFormat="1" applyFont="1" applyBorder="1" applyAlignment="1">
      <alignment horizontal="center" vertical="center"/>
    </xf>
    <xf numFmtId="0" fontId="39" fillId="0" borderId="2" xfId="0" applyNumberFormat="1" applyFont="1" applyFill="1" applyBorder="1" applyAlignment="1">
      <alignment horizontal="center" vertical="center"/>
    </xf>
    <xf numFmtId="4" fontId="77" fillId="0" borderId="1" xfId="0" applyNumberFormat="1" applyFont="1" applyFill="1" applyBorder="1" applyAlignment="1">
      <alignment horizontal="center" vertical="center"/>
    </xf>
    <xf numFmtId="0" fontId="47" fillId="0" borderId="1" xfId="0" applyFont="1" applyFill="1" applyBorder="1" applyAlignment="1">
      <alignment horizontal="center" vertical="center" wrapText="1"/>
    </xf>
    <xf numFmtId="4" fontId="44" fillId="3" borderId="26" xfId="0" applyNumberFormat="1" applyFont="1" applyFill="1" applyBorder="1" applyAlignment="1">
      <alignment horizontal="center" vertical="center" wrapText="1"/>
    </xf>
    <xf numFmtId="0" fontId="44" fillId="3" borderId="26" xfId="0" applyFont="1" applyFill="1" applyBorder="1" applyAlignment="1">
      <alignment horizontal="center" vertical="center" wrapText="1"/>
    </xf>
    <xf numFmtId="0" fontId="44" fillId="3" borderId="7" xfId="0" applyFont="1" applyFill="1" applyBorder="1" applyAlignment="1">
      <alignment horizontal="center" vertical="top" wrapText="1"/>
    </xf>
    <xf numFmtId="4" fontId="10" fillId="4" borderId="1" xfId="0" applyNumberFormat="1" applyFont="1" applyFill="1" applyBorder="1" applyAlignment="1">
      <alignment horizontal="center" vertical="center"/>
    </xf>
    <xf numFmtId="43" fontId="10" fillId="4" borderId="1" xfId="2" applyFont="1" applyFill="1" applyBorder="1" applyAlignment="1">
      <alignment horizontal="center" vertical="center"/>
    </xf>
    <xf numFmtId="4" fontId="51" fillId="0" borderId="1" xfId="0" applyNumberFormat="1" applyFont="1" applyFill="1" applyBorder="1" applyAlignment="1">
      <alignment horizontal="center" vertical="center"/>
    </xf>
    <xf numFmtId="3" fontId="51" fillId="0" borderId="1" xfId="0" applyNumberFormat="1" applyFont="1" applyFill="1" applyBorder="1" applyAlignment="1">
      <alignment horizontal="center" vertical="center"/>
    </xf>
    <xf numFmtId="4" fontId="77" fillId="0" borderId="26" xfId="0" applyNumberFormat="1" applyFont="1" applyFill="1" applyBorder="1" applyAlignment="1">
      <alignment horizontal="center" vertical="center"/>
    </xf>
    <xf numFmtId="4" fontId="77" fillId="0" borderId="7" xfId="0" applyNumberFormat="1" applyFont="1" applyFill="1" applyBorder="1" applyAlignment="1">
      <alignment horizontal="center" vertical="center"/>
    </xf>
    <xf numFmtId="3" fontId="76" fillId="4" borderId="1" xfId="0" applyNumberFormat="1" applyFont="1" applyFill="1" applyBorder="1" applyAlignment="1">
      <alignment horizontal="center" vertical="center"/>
    </xf>
    <xf numFmtId="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77" fillId="4" borderId="1" xfId="0" applyFont="1" applyFill="1" applyBorder="1" applyAlignment="1">
      <alignment horizontal="center" vertical="center"/>
    </xf>
    <xf numFmtId="4" fontId="70" fillId="6" borderId="1" xfId="0" applyNumberFormat="1" applyFont="1" applyFill="1" applyBorder="1" applyAlignment="1">
      <alignment horizontal="center" vertical="center"/>
    </xf>
    <xf numFmtId="4" fontId="7" fillId="3" borderId="16" xfId="0" applyNumberFormat="1" applyFont="1" applyFill="1" applyBorder="1" applyAlignment="1">
      <alignment horizontal="center" vertical="center"/>
    </xf>
    <xf numFmtId="4" fontId="7" fillId="3" borderId="1" xfId="0" applyNumberFormat="1" applyFont="1" applyFill="1" applyBorder="1" applyAlignment="1">
      <alignment horizontal="center" vertical="center"/>
    </xf>
    <xf numFmtId="0" fontId="3" fillId="0" borderId="1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 fontId="8" fillId="0" borderId="1" xfId="0" applyNumberFormat="1" applyFont="1" applyFill="1" applyBorder="1" applyAlignment="1">
      <alignment horizontal="right" vertical="center"/>
    </xf>
    <xf numFmtId="0" fontId="37" fillId="0" borderId="0" xfId="0" applyFont="1" applyAlignment="1">
      <alignment horizontal="center"/>
    </xf>
    <xf numFmtId="4" fontId="0" fillId="0" borderId="0" xfId="0" applyNumberFormat="1" applyFill="1"/>
    <xf numFmtId="4" fontId="67" fillId="0" borderId="0" xfId="0" applyNumberFormat="1" applyFont="1" applyFill="1"/>
    <xf numFmtId="165" fontId="67" fillId="0" borderId="0" xfId="0" applyNumberFormat="1" applyFont="1" applyFill="1"/>
    <xf numFmtId="3" fontId="0" fillId="0" borderId="0" xfId="0" applyNumberFormat="1" applyFill="1"/>
    <xf numFmtId="4" fontId="68" fillId="0" borderId="0" xfId="0" applyNumberFormat="1" applyFont="1" applyFill="1"/>
    <xf numFmtId="165" fontId="0" fillId="0" borderId="0" xfId="0" applyNumberFormat="1" applyFill="1"/>
    <xf numFmtId="0" fontId="78" fillId="0" borderId="4" xfId="0" applyFont="1" applyFill="1" applyBorder="1" applyAlignment="1">
      <alignment vertical="top" wrapText="1"/>
    </xf>
    <xf numFmtId="4" fontId="66" fillId="0" borderId="4" xfId="0" applyNumberFormat="1" applyFont="1" applyFill="1" applyBorder="1" applyAlignment="1">
      <alignment horizontal="right" vertical="center"/>
    </xf>
    <xf numFmtId="3" fontId="66" fillId="0" borderId="4" xfId="0" applyNumberFormat="1" applyFont="1" applyFill="1" applyBorder="1" applyAlignment="1">
      <alignment horizontal="right" vertical="center"/>
    </xf>
    <xf numFmtId="3" fontId="65" fillId="0" borderId="4" xfId="0" applyNumberFormat="1" applyFont="1" applyFill="1" applyBorder="1" applyAlignment="1">
      <alignment horizontal="right" vertical="center" wrapText="1"/>
    </xf>
    <xf numFmtId="0" fontId="79" fillId="3" borderId="1" xfId="0" applyFont="1" applyFill="1" applyBorder="1" applyAlignment="1">
      <alignment horizontal="center" vertical="center" wrapText="1"/>
    </xf>
    <xf numFmtId="49" fontId="19" fillId="0" borderId="1" xfId="0" applyNumberFormat="1" applyFont="1" applyBorder="1" applyAlignment="1">
      <alignment horizontal="center" vertical="center"/>
    </xf>
    <xf numFmtId="0" fontId="40" fillId="0" borderId="2" xfId="0" applyNumberFormat="1" applyFont="1" applyFill="1" applyBorder="1" applyAlignment="1">
      <alignment horizontal="center" vertical="center"/>
    </xf>
    <xf numFmtId="0" fontId="19" fillId="0" borderId="1" xfId="0" applyFont="1" applyBorder="1" applyAlignment="1">
      <alignment horizontal="center" vertical="center" wrapText="1"/>
    </xf>
    <xf numFmtId="4" fontId="7" fillId="0" borderId="1" xfId="0" applyNumberFormat="1" applyFont="1" applyFill="1" applyBorder="1" applyAlignment="1">
      <alignment horizontal="center" vertical="center"/>
    </xf>
    <xf numFmtId="0" fontId="7" fillId="2" borderId="1" xfId="0" applyFont="1" applyFill="1" applyBorder="1" applyAlignment="1">
      <alignment vertical="center" wrapText="1"/>
    </xf>
    <xf numFmtId="0" fontId="19" fillId="0" borderId="1" xfId="0" applyFont="1" applyFill="1" applyBorder="1" applyAlignment="1">
      <alignment horizontal="center" vertical="center" wrapText="1"/>
    </xf>
    <xf numFmtId="14" fontId="39" fillId="3" borderId="1" xfId="0" applyNumberFormat="1" applyFont="1" applyFill="1" applyBorder="1" applyAlignment="1">
      <alignment horizontal="center" vertical="center" wrapText="1"/>
    </xf>
    <xf numFmtId="0" fontId="39" fillId="3" borderId="1" xfId="0" applyFont="1" applyFill="1" applyBorder="1" applyAlignment="1">
      <alignment horizontal="center" vertical="center"/>
    </xf>
    <xf numFmtId="4" fontId="7" fillId="0" borderId="7" xfId="0" applyNumberFormat="1" applyFont="1" applyFill="1" applyBorder="1" applyAlignment="1">
      <alignment horizontal="center" vertical="center"/>
    </xf>
    <xf numFmtId="4" fontId="56" fillId="3" borderId="1" xfId="0" applyNumberFormat="1" applyFont="1" applyFill="1" applyBorder="1" applyAlignment="1">
      <alignment horizontal="center" vertical="center"/>
    </xf>
    <xf numFmtId="3" fontId="56" fillId="3" borderId="1" xfId="0" applyNumberFormat="1" applyFont="1" applyFill="1" applyBorder="1" applyAlignment="1">
      <alignment horizontal="center" vertical="center"/>
    </xf>
    <xf numFmtId="43" fontId="56" fillId="3" borderId="1" xfId="2" applyFont="1" applyFill="1" applyBorder="1" applyAlignment="1">
      <alignment horizontal="center" vertical="center"/>
    </xf>
    <xf numFmtId="49" fontId="56" fillId="3" borderId="1" xfId="0"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 fontId="80" fillId="3" borderId="26" xfId="0" applyNumberFormat="1" applyFont="1" applyFill="1" applyBorder="1" applyAlignment="1">
      <alignment horizontal="center" vertical="center" wrapText="1"/>
    </xf>
    <xf numFmtId="0" fontId="80" fillId="3" borderId="26" xfId="0" applyFont="1" applyFill="1" applyBorder="1" applyAlignment="1">
      <alignment horizontal="center" vertical="center" wrapText="1"/>
    </xf>
    <xf numFmtId="0" fontId="80" fillId="3" borderId="7" xfId="0" applyFont="1" applyFill="1" applyBorder="1" applyAlignment="1">
      <alignment horizontal="center" vertical="top" wrapText="1"/>
    </xf>
    <xf numFmtId="0" fontId="45" fillId="4" borderId="1" xfId="0" applyFont="1" applyFill="1" applyBorder="1" applyAlignment="1">
      <alignment horizontal="center" vertical="center" wrapText="1"/>
    </xf>
    <xf numFmtId="0" fontId="45" fillId="4" borderId="1" xfId="0" applyFont="1" applyFill="1" applyBorder="1" applyAlignment="1">
      <alignment horizontal="center" vertical="center"/>
    </xf>
    <xf numFmtId="16" fontId="39" fillId="3" borderId="1" xfId="0" applyNumberFormat="1" applyFont="1" applyFill="1" applyBorder="1" applyAlignment="1">
      <alignment horizontal="center" vertical="center"/>
    </xf>
    <xf numFmtId="0" fontId="39" fillId="3" borderId="1" xfId="0" applyFont="1" applyFill="1" applyBorder="1" applyAlignment="1">
      <alignment horizontal="center" vertical="center" wrapText="1"/>
    </xf>
    <xf numFmtId="4" fontId="51" fillId="0" borderId="16" xfId="0" applyNumberFormat="1" applyFont="1" applyFill="1" applyBorder="1" applyAlignment="1">
      <alignment horizontal="center" vertical="center"/>
    </xf>
    <xf numFmtId="3" fontId="51" fillId="0" borderId="16" xfId="0" applyNumberFormat="1" applyFont="1" applyFill="1" applyBorder="1" applyAlignment="1">
      <alignment horizontal="center" vertical="center"/>
    </xf>
    <xf numFmtId="49" fontId="47" fillId="0" borderId="16" xfId="0" applyNumberFormat="1" applyFont="1" applyBorder="1" applyAlignment="1">
      <alignment horizontal="center" vertical="center"/>
    </xf>
    <xf numFmtId="0" fontId="39" fillId="0" borderId="11" xfId="0" applyNumberFormat="1" applyFont="1" applyFill="1" applyBorder="1" applyAlignment="1">
      <alignment horizontal="center" vertical="center"/>
    </xf>
    <xf numFmtId="0" fontId="19" fillId="0" borderId="16" xfId="0" applyFont="1" applyBorder="1" applyAlignment="1">
      <alignment horizontal="center" vertical="center" wrapText="1"/>
    </xf>
    <xf numFmtId="4" fontId="77" fillId="0" borderId="53" xfId="0" applyNumberFormat="1" applyFont="1" applyFill="1" applyBorder="1" applyAlignment="1">
      <alignment horizontal="center" vertical="center"/>
    </xf>
    <xf numFmtId="0" fontId="7" fillId="2" borderId="16" xfId="0" applyFont="1" applyFill="1" applyBorder="1" applyAlignment="1">
      <alignment vertical="center" wrapText="1"/>
    </xf>
    <xf numFmtId="0" fontId="47" fillId="0" borderId="16" xfId="0" applyFont="1" applyFill="1" applyBorder="1" applyAlignment="1">
      <alignment horizontal="center" vertical="center" wrapText="1"/>
    </xf>
    <xf numFmtId="4" fontId="77" fillId="0" borderId="17" xfId="0" applyNumberFormat="1" applyFont="1" applyFill="1" applyBorder="1" applyAlignment="1">
      <alignment horizontal="center" vertical="center"/>
    </xf>
    <xf numFmtId="0" fontId="39" fillId="0" borderId="1" xfId="0" applyNumberFormat="1" applyFont="1" applyFill="1" applyBorder="1" applyAlignment="1">
      <alignment horizontal="center" vertical="center"/>
    </xf>
    <xf numFmtId="4" fontId="56" fillId="3" borderId="7" xfId="0" applyNumberFormat="1" applyFont="1" applyFill="1" applyBorder="1" applyAlignment="1">
      <alignment horizontal="center" vertical="center"/>
    </xf>
    <xf numFmtId="3" fontId="56" fillId="3" borderId="7" xfId="0" applyNumberFormat="1" applyFont="1" applyFill="1" applyBorder="1" applyAlignment="1">
      <alignment horizontal="center" vertical="center"/>
    </xf>
    <xf numFmtId="43" fontId="56" fillId="3" borderId="7" xfId="2" applyFont="1" applyFill="1" applyBorder="1" applyAlignment="1">
      <alignment horizontal="center" vertical="center"/>
    </xf>
    <xf numFmtId="49" fontId="56" fillId="3" borderId="7" xfId="0" applyNumberFormat="1" applyFont="1" applyFill="1" applyBorder="1" applyAlignment="1">
      <alignment horizontal="center" vertical="center"/>
    </xf>
    <xf numFmtId="0" fontId="14" fillId="3" borderId="12" xfId="0" applyNumberFormat="1" applyFont="1" applyFill="1" applyBorder="1" applyAlignment="1">
      <alignment horizontal="center" vertical="center"/>
    </xf>
    <xf numFmtId="0" fontId="81" fillId="3" borderId="1" xfId="0" applyFont="1" applyFill="1" applyBorder="1" applyAlignment="1">
      <alignment horizontal="center" vertical="center"/>
    </xf>
    <xf numFmtId="0" fontId="81" fillId="3" borderId="1" xfId="0" applyFont="1" applyFill="1" applyBorder="1" applyAlignment="1">
      <alignment horizontal="center" vertical="center" wrapText="1"/>
    </xf>
    <xf numFmtId="0" fontId="49" fillId="3" borderId="1" xfId="0" applyFont="1" applyFill="1" applyBorder="1" applyAlignment="1">
      <alignment horizontal="center" vertical="center"/>
    </xf>
    <xf numFmtId="0" fontId="77" fillId="3" borderId="1" xfId="0" applyFont="1" applyFill="1" applyBorder="1" applyAlignment="1">
      <alignment horizontal="center" vertical="center"/>
    </xf>
    <xf numFmtId="43" fontId="49" fillId="4" borderId="1" xfId="2" applyFont="1" applyFill="1" applyBorder="1" applyAlignment="1">
      <alignment horizontal="center" vertical="center"/>
    </xf>
    <xf numFmtId="0" fontId="82" fillId="3" borderId="1" xfId="0" applyFont="1" applyFill="1" applyBorder="1" applyAlignment="1">
      <alignment horizontal="center" vertical="center" wrapText="1"/>
    </xf>
    <xf numFmtId="0" fontId="82" fillId="3" borderId="1" xfId="0" applyFont="1" applyFill="1" applyBorder="1" applyAlignment="1">
      <alignment horizontal="center" vertical="center"/>
    </xf>
    <xf numFmtId="0" fontId="82" fillId="4" borderId="1" xfId="0" applyFont="1" applyFill="1" applyBorder="1" applyAlignment="1">
      <alignment horizontal="center" vertical="center" wrapText="1"/>
    </xf>
    <xf numFmtId="0" fontId="82" fillId="4" borderId="1" xfId="0" applyFont="1" applyFill="1" applyBorder="1" applyAlignment="1">
      <alignment horizontal="center" vertical="center"/>
    </xf>
    <xf numFmtId="0" fontId="42" fillId="4" borderId="1" xfId="0" applyFont="1" applyFill="1" applyBorder="1" applyAlignment="1">
      <alignment horizontal="center" vertical="center"/>
    </xf>
    <xf numFmtId="49" fontId="2" fillId="0" borderId="51" xfId="8" applyNumberFormat="1" applyFont="1" applyBorder="1" applyAlignment="1">
      <alignment horizontal="center" vertical="center"/>
    </xf>
    <xf numFmtId="49" fontId="2" fillId="0" borderId="19" xfId="8" applyNumberFormat="1" applyFont="1" applyBorder="1" applyAlignment="1">
      <alignment horizontal="center" vertical="center"/>
    </xf>
    <xf numFmtId="0" fontId="3" fillId="0" borderId="54" xfId="8" applyNumberFormat="1" applyFont="1" applyBorder="1" applyAlignment="1">
      <alignment horizontal="center" vertical="center"/>
    </xf>
    <xf numFmtId="0" fontId="12" fillId="0" borderId="55" xfId="0" applyFont="1" applyFill="1" applyBorder="1" applyAlignment="1">
      <alignment wrapText="1"/>
    </xf>
    <xf numFmtId="0" fontId="12" fillId="0" borderId="1" xfId="13" applyFont="1" applyFill="1" applyBorder="1" applyAlignment="1">
      <alignment wrapText="1"/>
    </xf>
    <xf numFmtId="0" fontId="12" fillId="0" borderId="1" xfId="3" applyFont="1" applyFill="1" applyBorder="1" applyAlignment="1" applyProtection="1">
      <alignment horizontal="left" vertical="center" wrapText="1"/>
      <protection hidden="1"/>
    </xf>
    <xf numFmtId="0" fontId="12" fillId="0" borderId="1" xfId="0" applyFont="1" applyFill="1" applyBorder="1" applyAlignment="1">
      <alignment wrapText="1"/>
    </xf>
    <xf numFmtId="0" fontId="3" fillId="0" borderId="40" xfId="0" applyNumberFormat="1" applyFont="1" applyBorder="1" applyAlignment="1">
      <alignment horizontal="center" vertical="center" wrapText="1"/>
    </xf>
    <xf numFmtId="0" fontId="3" fillId="0" borderId="45" xfId="0" applyNumberFormat="1" applyFont="1" applyBorder="1" applyAlignment="1">
      <alignment horizontal="center" vertical="center" wrapText="1"/>
    </xf>
    <xf numFmtId="0" fontId="3" fillId="0" borderId="40" xfId="0" applyNumberFormat="1" applyFont="1" applyBorder="1" applyAlignment="1">
      <alignment horizontal="center" vertical="center"/>
    </xf>
    <xf numFmtId="0" fontId="2" fillId="0" borderId="39" xfId="0" applyNumberFormat="1" applyFont="1" applyBorder="1" applyAlignment="1">
      <alignment horizontal="left" vertical="center" wrapText="1"/>
    </xf>
    <xf numFmtId="164" fontId="2" fillId="0" borderId="1" xfId="0" applyNumberFormat="1" applyFont="1" applyBorder="1" applyAlignment="1">
      <alignment horizontal="right" vertical="center"/>
    </xf>
    <xf numFmtId="164" fontId="3" fillId="0" borderId="40" xfId="0" applyNumberFormat="1" applyFont="1" applyBorder="1" applyAlignment="1">
      <alignment horizontal="right" vertical="center"/>
    </xf>
    <xf numFmtId="0" fontId="73" fillId="0" borderId="4" xfId="0" applyNumberFormat="1" applyFont="1" applyBorder="1" applyAlignment="1"/>
    <xf numFmtId="0" fontId="3" fillId="0" borderId="41" xfId="0" applyNumberFormat="1" applyFont="1" applyBorder="1" applyAlignment="1">
      <alignment horizontal="left" vertical="center" wrapText="1"/>
    </xf>
    <xf numFmtId="49" fontId="3" fillId="0" borderId="42" xfId="0" applyNumberFormat="1" applyFont="1" applyBorder="1" applyAlignment="1">
      <alignment horizontal="center" vertical="center"/>
    </xf>
    <xf numFmtId="164" fontId="3" fillId="0" borderId="42" xfId="0" applyNumberFormat="1" applyFont="1" applyBorder="1" applyAlignment="1">
      <alignment horizontal="right" vertical="center"/>
    </xf>
    <xf numFmtId="0" fontId="83" fillId="0" borderId="0" xfId="0" applyFont="1"/>
    <xf numFmtId="0" fontId="3" fillId="0" borderId="39" xfId="0" applyNumberFormat="1" applyFont="1" applyBorder="1" applyAlignment="1">
      <alignment horizontal="left" vertical="center" wrapText="1"/>
    </xf>
    <xf numFmtId="49" fontId="3" fillId="0" borderId="1" xfId="0" applyNumberFormat="1" applyFont="1" applyBorder="1" applyAlignment="1">
      <alignment horizontal="center" vertical="center"/>
    </xf>
    <xf numFmtId="164" fontId="3" fillId="0" borderId="1" xfId="0" applyNumberFormat="1" applyFont="1" applyBorder="1" applyAlignment="1">
      <alignment horizontal="right" vertical="center"/>
    </xf>
    <xf numFmtId="169" fontId="3" fillId="0" borderId="57" xfId="0" applyNumberFormat="1" applyFont="1" applyBorder="1" applyAlignment="1">
      <alignment horizontal="right" vertical="center"/>
    </xf>
    <xf numFmtId="169" fontId="3" fillId="0" borderId="52" xfId="0" applyNumberFormat="1" applyFont="1" applyBorder="1" applyAlignment="1">
      <alignment horizontal="right" vertical="center"/>
    </xf>
    <xf numFmtId="0" fontId="2" fillId="0" borderId="59" xfId="0" applyNumberFormat="1" applyFont="1" applyBorder="1" applyAlignment="1">
      <alignment horizontal="left" vertical="center" wrapText="1"/>
    </xf>
    <xf numFmtId="49" fontId="2" fillId="0" borderId="8" xfId="0" applyNumberFormat="1" applyFont="1" applyBorder="1" applyAlignment="1">
      <alignment horizontal="center" vertical="center"/>
    </xf>
    <xf numFmtId="164" fontId="2" fillId="0" borderId="8" xfId="0" applyNumberFormat="1" applyFont="1" applyBorder="1" applyAlignment="1">
      <alignment horizontal="right" vertical="center"/>
    </xf>
    <xf numFmtId="169" fontId="3" fillId="0" borderId="40" xfId="0" applyNumberFormat="1" applyFont="1" applyBorder="1" applyAlignment="1">
      <alignment horizontal="right" vertical="center"/>
    </xf>
    <xf numFmtId="169" fontId="3" fillId="0" borderId="40" xfId="0" applyNumberFormat="1" applyFont="1" applyBorder="1" applyAlignment="1">
      <alignment horizontal="center" vertical="center" wrapText="1"/>
    </xf>
    <xf numFmtId="169" fontId="3" fillId="0" borderId="40" xfId="0" applyNumberFormat="1" applyFont="1" applyBorder="1" applyAlignment="1">
      <alignment horizontal="center" vertical="center"/>
    </xf>
    <xf numFmtId="169" fontId="3" fillId="0" borderId="56" xfId="0" applyNumberFormat="1" applyFont="1" applyBorder="1" applyAlignment="1">
      <alignment horizontal="right" vertical="center"/>
    </xf>
    <xf numFmtId="169" fontId="2" fillId="0" borderId="21" xfId="0" applyNumberFormat="1" applyFont="1" applyBorder="1" applyAlignment="1">
      <alignment horizontal="right" vertical="center"/>
    </xf>
    <xf numFmtId="169" fontId="3" fillId="0" borderId="21" xfId="0" applyNumberFormat="1" applyFont="1" applyBorder="1" applyAlignment="1">
      <alignment horizontal="right" vertical="center"/>
    </xf>
    <xf numFmtId="169" fontId="2" fillId="0" borderId="60" xfId="0" applyNumberFormat="1" applyFont="1" applyBorder="1" applyAlignment="1">
      <alignment horizontal="right" vertical="center"/>
    </xf>
    <xf numFmtId="169" fontId="73" fillId="0" borderId="4" xfId="0" applyNumberFormat="1" applyFont="1" applyBorder="1" applyAlignment="1"/>
    <xf numFmtId="169" fontId="0" fillId="0" borderId="0" xfId="0" applyNumberFormat="1"/>
    <xf numFmtId="169" fontId="67" fillId="0" borderId="4" xfId="8" applyNumberFormat="1" applyFont="1" applyBorder="1" applyAlignment="1"/>
    <xf numFmtId="169" fontId="3" fillId="0" borderId="43" xfId="0" applyNumberFormat="1" applyFont="1" applyBorder="1" applyAlignment="1">
      <alignment horizontal="center" vertical="center" wrapText="1"/>
    </xf>
    <xf numFmtId="169" fontId="3" fillId="0" borderId="43" xfId="0" applyNumberFormat="1" applyFont="1" applyBorder="1" applyAlignment="1">
      <alignment horizontal="center" vertical="center"/>
    </xf>
    <xf numFmtId="169" fontId="2" fillId="0" borderId="52" xfId="0" applyNumberFormat="1" applyFont="1" applyBorder="1" applyAlignment="1">
      <alignment horizontal="right" vertical="center"/>
    </xf>
    <xf numFmtId="169" fontId="2" fillId="0" borderId="58" xfId="0" applyNumberFormat="1" applyFont="1" applyBorder="1" applyAlignment="1">
      <alignment horizontal="right" vertical="center"/>
    </xf>
    <xf numFmtId="169" fontId="2" fillId="0" borderId="57" xfId="0" applyNumberFormat="1" applyFont="1" applyBorder="1" applyAlignment="1">
      <alignment horizontal="right" vertical="center"/>
    </xf>
    <xf numFmtId="169" fontId="2" fillId="0" borderId="61" xfId="0" applyNumberFormat="1" applyFont="1" applyBorder="1" applyAlignment="1">
      <alignment horizontal="right" vertical="center"/>
    </xf>
    <xf numFmtId="0" fontId="2" fillId="0" borderId="41" xfId="0" applyNumberFormat="1" applyFont="1" applyBorder="1" applyAlignment="1">
      <alignment horizontal="left" vertical="center" wrapText="1"/>
    </xf>
    <xf numFmtId="49" fontId="2" fillId="0" borderId="42" xfId="0" applyNumberFormat="1" applyFont="1" applyBorder="1" applyAlignment="1">
      <alignment horizontal="center" vertical="center"/>
    </xf>
    <xf numFmtId="164" fontId="2" fillId="0" borderId="42" xfId="0" applyNumberFormat="1" applyFont="1" applyBorder="1" applyAlignment="1">
      <alignment horizontal="right" vertical="center"/>
    </xf>
    <xf numFmtId="169" fontId="2" fillId="0" borderId="56" xfId="0" applyNumberFormat="1" applyFont="1" applyBorder="1" applyAlignment="1">
      <alignment horizontal="right" vertical="center"/>
    </xf>
    <xf numFmtId="169" fontId="3" fillId="0" borderId="43" xfId="0" applyNumberFormat="1" applyFont="1" applyBorder="1" applyAlignment="1">
      <alignment horizontal="right" vertical="center"/>
    </xf>
    <xf numFmtId="171" fontId="3" fillId="0" borderId="40" xfId="0" applyNumberFormat="1" applyFont="1" applyBorder="1" applyAlignment="1">
      <alignment horizontal="center" vertical="center"/>
    </xf>
    <xf numFmtId="49" fontId="84" fillId="0" borderId="47" xfId="0" applyNumberFormat="1" applyFont="1" applyBorder="1" applyAlignment="1">
      <alignment horizontal="center" vertical="center"/>
    </xf>
    <xf numFmtId="49" fontId="84" fillId="0" borderId="48" xfId="0" applyNumberFormat="1" applyFont="1" applyBorder="1" applyAlignment="1">
      <alignment horizontal="center" vertical="center"/>
    </xf>
    <xf numFmtId="0" fontId="84" fillId="0" borderId="48" xfId="0" applyNumberFormat="1" applyFont="1" applyBorder="1" applyAlignment="1">
      <alignment horizontal="left" vertical="center" wrapText="1"/>
    </xf>
    <xf numFmtId="164" fontId="3" fillId="0" borderId="48" xfId="0" applyNumberFormat="1" applyFont="1" applyBorder="1" applyAlignment="1">
      <alignment horizontal="right" vertical="center"/>
    </xf>
    <xf numFmtId="164" fontId="84" fillId="0" borderId="48" xfId="0" applyNumberFormat="1" applyFont="1" applyBorder="1" applyAlignment="1">
      <alignment horizontal="right" vertical="center"/>
    </xf>
    <xf numFmtId="170" fontId="84" fillId="0" borderId="48" xfId="0" applyNumberFormat="1" applyFont="1" applyBorder="1" applyAlignment="1">
      <alignment horizontal="right" vertical="center"/>
    </xf>
    <xf numFmtId="49" fontId="84" fillId="0" borderId="3" xfId="0" applyNumberFormat="1" applyFont="1" applyBorder="1" applyAlignment="1">
      <alignment horizontal="center" vertical="center"/>
    </xf>
    <xf numFmtId="49" fontId="84" fillId="0" borderId="2" xfId="0" applyNumberFormat="1" applyFont="1" applyBorder="1" applyAlignment="1">
      <alignment horizontal="center" vertical="center"/>
    </xf>
    <xf numFmtId="0" fontId="84" fillId="0" borderId="2" xfId="0" applyNumberFormat="1" applyFont="1" applyBorder="1" applyAlignment="1">
      <alignment horizontal="left" vertical="center" wrapText="1"/>
    </xf>
    <xf numFmtId="164" fontId="3" fillId="0" borderId="2" xfId="0" applyNumberFormat="1" applyFont="1" applyBorder="1" applyAlignment="1">
      <alignment horizontal="right" vertical="center"/>
    </xf>
    <xf numFmtId="164" fontId="84" fillId="0" borderId="2" xfId="0" applyNumberFormat="1" applyFont="1" applyBorder="1" applyAlignment="1">
      <alignment horizontal="right" vertical="center"/>
    </xf>
    <xf numFmtId="170" fontId="84" fillId="0" borderId="2" xfId="0" applyNumberFormat="1" applyFont="1" applyBorder="1" applyAlignment="1">
      <alignment horizontal="right" vertical="center"/>
    </xf>
    <xf numFmtId="49" fontId="85" fillId="0" borderId="3" xfId="0" applyNumberFormat="1" applyFont="1" applyBorder="1" applyAlignment="1">
      <alignment horizontal="center" vertical="center"/>
    </xf>
    <xf numFmtId="49" fontId="85" fillId="0" borderId="2" xfId="0" applyNumberFormat="1" applyFont="1" applyBorder="1" applyAlignment="1">
      <alignment horizontal="center" vertical="center"/>
    </xf>
    <xf numFmtId="0" fontId="85" fillId="0" borderId="2" xfId="0" applyNumberFormat="1" applyFont="1" applyBorder="1" applyAlignment="1">
      <alignment horizontal="left" vertical="center" wrapText="1"/>
    </xf>
    <xf numFmtId="164" fontId="2" fillId="0" borderId="2" xfId="0" applyNumberFormat="1" applyFont="1" applyBorder="1" applyAlignment="1">
      <alignment horizontal="right" vertical="center"/>
    </xf>
    <xf numFmtId="164" fontId="85" fillId="0" borderId="2" xfId="0" applyNumberFormat="1" applyFont="1" applyBorder="1" applyAlignment="1">
      <alignment horizontal="right" vertical="center"/>
    </xf>
    <xf numFmtId="170" fontId="85" fillId="0" borderId="2" xfId="0" applyNumberFormat="1" applyFont="1" applyBorder="1" applyAlignment="1">
      <alignment horizontal="right" vertical="center"/>
    </xf>
    <xf numFmtId="164" fontId="2" fillId="0" borderId="11" xfId="0" applyNumberFormat="1" applyFont="1" applyBorder="1" applyAlignment="1">
      <alignment horizontal="right" vertical="center"/>
    </xf>
    <xf numFmtId="0" fontId="85" fillId="0" borderId="62" xfId="0" applyNumberFormat="1" applyFont="1" applyBorder="1" applyAlignment="1">
      <alignment horizontal="left" vertical="center" wrapText="1"/>
    </xf>
    <xf numFmtId="164" fontId="2" fillId="0" borderId="1" xfId="0" applyNumberFormat="1" applyFont="1" applyFill="1" applyBorder="1" applyAlignment="1">
      <alignment horizontal="right" vertical="center"/>
    </xf>
    <xf numFmtId="164" fontId="85" fillId="0" borderId="63" xfId="0" applyNumberFormat="1" applyFont="1" applyBorder="1" applyAlignment="1">
      <alignment horizontal="right" vertical="center"/>
    </xf>
    <xf numFmtId="164" fontId="2" fillId="0" borderId="12" xfId="0" applyNumberFormat="1" applyFont="1" applyBorder="1" applyAlignment="1">
      <alignment horizontal="right" vertical="center"/>
    </xf>
    <xf numFmtId="164" fontId="84" fillId="0" borderId="9" xfId="0" applyNumberFormat="1" applyFont="1" applyBorder="1" applyAlignment="1">
      <alignment horizontal="right" vertical="center"/>
    </xf>
    <xf numFmtId="170" fontId="84" fillId="0" borderId="9" xfId="0" applyNumberFormat="1" applyFont="1" applyBorder="1" applyAlignment="1">
      <alignment horizontal="right" vertical="center"/>
    </xf>
    <xf numFmtId="0" fontId="85" fillId="0" borderId="39" xfId="0" applyNumberFormat="1" applyFont="1" applyBorder="1" applyAlignment="1">
      <alignment vertical="center" wrapText="1"/>
    </xf>
    <xf numFmtId="0" fontId="74" fillId="0" borderId="11" xfId="0" applyNumberFormat="1" applyFont="1" applyBorder="1" applyAlignment="1">
      <alignment horizontal="center" vertical="center" wrapText="1"/>
    </xf>
    <xf numFmtId="49" fontId="2" fillId="0" borderId="39" xfId="0" applyNumberFormat="1" applyFont="1" applyBorder="1" applyAlignment="1">
      <alignment horizontal="center" vertical="center"/>
    </xf>
    <xf numFmtId="49" fontId="2" fillId="0" borderId="59" xfId="0" applyNumberFormat="1" applyFont="1" applyBorder="1" applyAlignment="1">
      <alignment horizontal="center" vertical="center"/>
    </xf>
    <xf numFmtId="0" fontId="85" fillId="0" borderId="59" xfId="0" applyNumberFormat="1" applyFont="1" applyBorder="1" applyAlignment="1">
      <alignment vertical="center" wrapText="1"/>
    </xf>
    <xf numFmtId="49" fontId="2" fillId="0" borderId="41" xfId="0" applyNumberFormat="1" applyFont="1" applyBorder="1" applyAlignment="1">
      <alignment horizontal="center" vertical="center"/>
    </xf>
    <xf numFmtId="0" fontId="85" fillId="0" borderId="41" xfId="0" applyNumberFormat="1" applyFont="1" applyBorder="1" applyAlignment="1">
      <alignment vertical="center" wrapText="1"/>
    </xf>
    <xf numFmtId="49" fontId="2" fillId="0" borderId="66" xfId="0" applyNumberFormat="1" applyFont="1" applyBorder="1" applyAlignment="1">
      <alignment horizontal="center" vertical="center"/>
    </xf>
    <xf numFmtId="0" fontId="85" fillId="0" borderId="66" xfId="0" applyNumberFormat="1" applyFont="1" applyBorder="1" applyAlignment="1">
      <alignment vertical="center" wrapText="1"/>
    </xf>
    <xf numFmtId="170" fontId="0" fillId="0" borderId="0" xfId="0" applyNumberFormat="1"/>
    <xf numFmtId="49" fontId="2" fillId="0" borderId="67" xfId="0" applyNumberFormat="1" applyFont="1" applyBorder="1" applyAlignment="1">
      <alignment horizontal="center" vertical="center"/>
    </xf>
    <xf numFmtId="0" fontId="0" fillId="6" borderId="0" xfId="0" applyFill="1"/>
    <xf numFmtId="0" fontId="73" fillId="6" borderId="4" xfId="0" applyFont="1" applyFill="1" applyBorder="1" applyAlignment="1"/>
    <xf numFmtId="0" fontId="58" fillId="6" borderId="4" xfId="0" applyNumberFormat="1" applyFont="1" applyFill="1" applyBorder="1" applyAlignment="1">
      <alignment horizontal="center" wrapText="1"/>
    </xf>
    <xf numFmtId="0" fontId="74" fillId="6" borderId="11" xfId="0" applyNumberFormat="1" applyFont="1" applyFill="1" applyBorder="1" applyAlignment="1">
      <alignment horizontal="center" vertical="center" wrapText="1"/>
    </xf>
    <xf numFmtId="164" fontId="84" fillId="6" borderId="57" xfId="0" applyNumberFormat="1" applyFont="1" applyFill="1" applyBorder="1" applyAlignment="1">
      <alignment horizontal="right" vertical="center"/>
    </xf>
    <xf numFmtId="164" fontId="85" fillId="6" borderId="52" xfId="0" applyNumberFormat="1" applyFont="1" applyFill="1" applyBorder="1" applyAlignment="1">
      <alignment horizontal="right" vertical="center"/>
    </xf>
    <xf numFmtId="164" fontId="85" fillId="6" borderId="61" xfId="0" applyNumberFormat="1" applyFont="1" applyFill="1" applyBorder="1" applyAlignment="1">
      <alignment horizontal="right" vertical="center"/>
    </xf>
    <xf numFmtId="164" fontId="84" fillId="6" borderId="58" xfId="0" applyNumberFormat="1" applyFont="1" applyFill="1" applyBorder="1" applyAlignment="1">
      <alignment horizontal="right" vertical="center"/>
    </xf>
    <xf numFmtId="164" fontId="85" fillId="6" borderId="57" xfId="0" applyNumberFormat="1" applyFont="1" applyFill="1" applyBorder="1" applyAlignment="1">
      <alignment horizontal="right" vertical="center"/>
    </xf>
    <xf numFmtId="164" fontId="85" fillId="6" borderId="68" xfId="0" applyNumberFormat="1" applyFont="1" applyFill="1" applyBorder="1" applyAlignment="1">
      <alignment horizontal="right" vertical="center"/>
    </xf>
    <xf numFmtId="164" fontId="84" fillId="6" borderId="65" xfId="0" applyNumberFormat="1" applyFont="1" applyFill="1" applyBorder="1" applyAlignment="1">
      <alignment horizontal="right" vertical="center"/>
    </xf>
    <xf numFmtId="164" fontId="3" fillId="6" borderId="68" xfId="0" applyNumberFormat="1" applyFont="1" applyFill="1" applyBorder="1" applyAlignment="1">
      <alignment horizontal="right" vertical="center"/>
    </xf>
    <xf numFmtId="164" fontId="84" fillId="6" borderId="61" xfId="0" applyNumberFormat="1" applyFont="1" applyFill="1" applyBorder="1" applyAlignment="1">
      <alignment horizontal="right" vertical="center"/>
    </xf>
    <xf numFmtId="166" fontId="52" fillId="6" borderId="1" xfId="0" applyNumberFormat="1" applyFont="1" applyFill="1" applyBorder="1" applyAlignment="1">
      <alignment horizontal="right" vertical="center"/>
    </xf>
    <xf numFmtId="49" fontId="47" fillId="0" borderId="0" xfId="0" applyNumberFormat="1" applyFont="1" applyFill="1" applyAlignment="1"/>
    <xf numFmtId="0" fontId="84" fillId="0" borderId="46" xfId="0" applyNumberFormat="1" applyFont="1" applyBorder="1" applyAlignment="1">
      <alignment horizontal="left" vertical="center" wrapText="1"/>
    </xf>
    <xf numFmtId="0" fontId="84" fillId="0" borderId="9" xfId="0" applyNumberFormat="1" applyFont="1" applyBorder="1" applyAlignment="1">
      <alignment horizontal="left" vertical="center" wrapText="1"/>
    </xf>
    <xf numFmtId="0" fontId="58" fillId="0" borderId="4" xfId="0" applyNumberFormat="1" applyFont="1" applyBorder="1" applyAlignment="1">
      <alignment horizontal="center"/>
    </xf>
    <xf numFmtId="0" fontId="58" fillId="0" borderId="4" xfId="0" applyNumberFormat="1" applyFont="1" applyBorder="1" applyAlignment="1">
      <alignment horizontal="center" vertical="center"/>
    </xf>
    <xf numFmtId="0" fontId="58" fillId="0" borderId="10" xfId="0" applyNumberFormat="1" applyFont="1" applyBorder="1" applyAlignment="1">
      <alignment horizontal="center" wrapText="1"/>
    </xf>
    <xf numFmtId="4"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0" fontId="3" fillId="0" borderId="64" xfId="0" applyNumberFormat="1" applyFont="1" applyBorder="1" applyAlignment="1">
      <alignment horizontal="left" vertical="center" wrapText="1"/>
    </xf>
    <xf numFmtId="0" fontId="0" fillId="0" borderId="4" xfId="0" applyBorder="1" applyAlignment="1"/>
    <xf numFmtId="0" fontId="0" fillId="0" borderId="53" xfId="0" applyBorder="1" applyAlignment="1"/>
    <xf numFmtId="0" fontId="3" fillId="0" borderId="69" xfId="0" applyNumberFormat="1" applyFont="1" applyBorder="1" applyAlignment="1">
      <alignment horizontal="left" vertical="center" wrapText="1"/>
    </xf>
    <xf numFmtId="0" fontId="0" fillId="0" borderId="38" xfId="0" applyBorder="1" applyAlignment="1"/>
    <xf numFmtId="0" fontId="0" fillId="0" borderId="70" xfId="0" applyBorder="1" applyAlignment="1"/>
    <xf numFmtId="4" fontId="74" fillId="6" borderId="11" xfId="0" applyNumberFormat="1" applyFont="1" applyFill="1" applyBorder="1" applyAlignment="1">
      <alignment horizontal="center" vertical="center" wrapText="1"/>
    </xf>
    <xf numFmtId="4" fontId="74" fillId="6" borderId="12" xfId="0" applyNumberFormat="1" applyFont="1" applyFill="1" applyBorder="1" applyAlignment="1">
      <alignment horizontal="center" vertical="center" wrapText="1"/>
    </xf>
    <xf numFmtId="0" fontId="58" fillId="0" borderId="4" xfId="0" applyNumberFormat="1" applyFont="1" applyBorder="1" applyAlignment="1">
      <alignment horizontal="center" wrapText="1"/>
    </xf>
    <xf numFmtId="0" fontId="3" fillId="0" borderId="49" xfId="0" applyNumberFormat="1" applyFont="1" applyBorder="1" applyAlignment="1">
      <alignment horizontal="left" vertical="center" wrapText="1"/>
    </xf>
    <xf numFmtId="0" fontId="0" fillId="0" borderId="50" xfId="0" applyBorder="1" applyAlignment="1"/>
    <xf numFmtId="0" fontId="0" fillId="0" borderId="51" xfId="0" applyBorder="1" applyAlignment="1"/>
    <xf numFmtId="0" fontId="74" fillId="0" borderId="2" xfId="0" applyNumberFormat="1" applyFont="1" applyBorder="1" applyAlignment="1">
      <alignment horizontal="center" vertical="center" wrapText="1"/>
    </xf>
    <xf numFmtId="0" fontId="67" fillId="0" borderId="4" xfId="8" applyFont="1" applyBorder="1" applyAlignment="1">
      <alignment horizontal="left"/>
    </xf>
    <xf numFmtId="0" fontId="60" fillId="0" borderId="4" xfId="0" applyNumberFormat="1" applyFont="1" applyBorder="1" applyAlignment="1">
      <alignment horizontal="center"/>
    </xf>
    <xf numFmtId="0" fontId="3" fillId="0" borderId="43" xfId="0" applyNumberFormat="1" applyFont="1" applyBorder="1" applyAlignment="1">
      <alignment horizontal="right" vertical="center"/>
    </xf>
    <xf numFmtId="0" fontId="3" fillId="0" borderId="44" xfId="0" applyNumberFormat="1" applyFont="1" applyBorder="1" applyAlignment="1">
      <alignment horizontal="right" vertical="center"/>
    </xf>
    <xf numFmtId="0" fontId="3" fillId="0" borderId="45" xfId="0" applyNumberFormat="1" applyFont="1" applyBorder="1" applyAlignment="1">
      <alignment horizontal="right" vertical="center"/>
    </xf>
    <xf numFmtId="0" fontId="60" fillId="0" borderId="4" xfId="0" applyNumberFormat="1" applyFont="1" applyBorder="1" applyAlignment="1">
      <alignment horizontal="center" wrapText="1"/>
    </xf>
    <xf numFmtId="0" fontId="60" fillId="0" borderId="38" xfId="0" applyNumberFormat="1" applyFont="1" applyBorder="1" applyAlignment="1">
      <alignment horizontal="center" wrapText="1"/>
    </xf>
    <xf numFmtId="0" fontId="5" fillId="0" borderId="31" xfId="0" applyFont="1" applyBorder="1" applyAlignment="1" applyProtection="1">
      <alignment horizontal="left"/>
      <protection hidden="1"/>
    </xf>
    <xf numFmtId="0" fontId="5" fillId="0" borderId="23" xfId="0" applyFont="1" applyBorder="1" applyAlignment="1" applyProtection="1">
      <alignment horizontal="left"/>
      <protection hidden="1"/>
    </xf>
    <xf numFmtId="0" fontId="5" fillId="0" borderId="1" xfId="0" applyFont="1" applyBorder="1" applyAlignment="1" applyProtection="1">
      <alignment horizontal="left"/>
      <protection hidden="1"/>
    </xf>
    <xf numFmtId="0" fontId="8" fillId="0" borderId="31" xfId="0" applyFont="1" applyBorder="1" applyAlignment="1" applyProtection="1">
      <alignment horizontal="left" wrapText="1"/>
      <protection hidden="1"/>
    </xf>
    <xf numFmtId="0" fontId="8" fillId="0" borderId="23" xfId="0" applyFont="1" applyBorder="1" applyAlignment="1" applyProtection="1">
      <alignment horizontal="left" wrapText="1"/>
      <protection hidden="1"/>
    </xf>
    <xf numFmtId="3" fontId="11" fillId="0" borderId="4" xfId="0" applyNumberFormat="1" applyFont="1" applyFill="1" applyBorder="1" applyAlignment="1" applyProtection="1">
      <alignment horizontal="center"/>
      <protection hidden="1"/>
    </xf>
    <xf numFmtId="0" fontId="9" fillId="0" borderId="16"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9" fillId="0" borderId="16" xfId="0" applyFont="1" applyBorder="1" applyAlignment="1" applyProtection="1">
      <alignment horizontal="center" vertical="top" wrapText="1"/>
      <protection hidden="1"/>
    </xf>
    <xf numFmtId="0" fontId="9" fillId="0" borderId="7" xfId="0" applyFont="1" applyBorder="1" applyAlignment="1" applyProtection="1">
      <alignment horizontal="center" vertical="top" wrapText="1"/>
      <protection hidden="1"/>
    </xf>
    <xf numFmtId="0" fontId="12" fillId="0" borderId="16" xfId="0" applyFont="1" applyBorder="1" applyAlignment="1" applyProtection="1">
      <alignment horizontal="center" vertical="center" wrapText="1"/>
      <protection hidden="1"/>
    </xf>
    <xf numFmtId="0" fontId="12" fillId="0" borderId="17" xfId="0" applyFont="1" applyBorder="1" applyAlignment="1" applyProtection="1">
      <alignment horizontal="center" vertical="center" wrapText="1"/>
      <protection hidden="1"/>
    </xf>
    <xf numFmtId="167" fontId="12" fillId="0" borderId="18" xfId="3" applyNumberFormat="1" applyFont="1" applyFill="1" applyBorder="1" applyAlignment="1" applyProtection="1">
      <alignment horizontal="center" vertical="center"/>
      <protection hidden="1"/>
    </xf>
    <xf numFmtId="167" fontId="12" fillId="0" borderId="20" xfId="3" applyNumberFormat="1" applyFont="1" applyFill="1" applyBorder="1" applyAlignment="1" applyProtection="1">
      <alignment horizontal="center" vertical="center"/>
      <protection hidden="1"/>
    </xf>
    <xf numFmtId="0" fontId="12" fillId="6" borderId="16" xfId="0" applyFont="1" applyFill="1" applyBorder="1" applyAlignment="1" applyProtection="1">
      <alignment horizontal="center" vertical="center"/>
      <protection hidden="1"/>
    </xf>
    <xf numFmtId="0" fontId="12" fillId="6" borderId="17" xfId="0" applyFont="1" applyFill="1" applyBorder="1" applyAlignment="1" applyProtection="1">
      <alignment horizontal="center" vertical="center"/>
      <protection hidden="1"/>
    </xf>
    <xf numFmtId="3" fontId="27" fillId="0" borderId="4" xfId="0" applyNumberFormat="1" applyFont="1" applyFill="1" applyBorder="1" applyAlignment="1">
      <alignment horizontal="center"/>
    </xf>
    <xf numFmtId="0" fontId="28" fillId="0" borderId="1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8" fillId="0" borderId="1" xfId="0" applyFont="1" applyBorder="1" applyAlignment="1">
      <alignment horizontal="center" vertical="center"/>
    </xf>
    <xf numFmtId="0" fontId="29" fillId="0" borderId="16" xfId="0" applyFont="1" applyFill="1" applyBorder="1" applyAlignment="1">
      <alignment horizontal="center" vertical="center"/>
    </xf>
    <xf numFmtId="0" fontId="29" fillId="0" borderId="7" xfId="0" applyFont="1" applyFill="1" applyBorder="1" applyAlignment="1">
      <alignment horizontal="center" vertical="center"/>
    </xf>
    <xf numFmtId="0" fontId="5" fillId="0" borderId="4" xfId="0" applyFont="1" applyBorder="1" applyAlignment="1" applyProtection="1">
      <alignment horizontal="center" vertical="center"/>
      <protection hidden="1"/>
    </xf>
    <xf numFmtId="0" fontId="8" fillId="0" borderId="0" xfId="0" applyFont="1" applyAlignment="1" applyProtection="1">
      <alignment horizontal="left" vertical="top" wrapText="1"/>
      <protection hidden="1"/>
    </xf>
    <xf numFmtId="49" fontId="47" fillId="0" borderId="4" xfId="3" applyNumberFormat="1" applyFont="1" applyFill="1" applyAlignment="1" applyProtection="1">
      <alignment horizontal="left"/>
      <protection hidden="1"/>
    </xf>
    <xf numFmtId="0" fontId="10" fillId="0" borderId="0" xfId="0" applyFont="1" applyAlignment="1" applyProtection="1">
      <alignment horizontal="center"/>
      <protection hidden="1"/>
    </xf>
    <xf numFmtId="0" fontId="11" fillId="0" borderId="0" xfId="0" applyFont="1" applyAlignment="1" applyProtection="1">
      <alignment horizontal="center"/>
      <protection hidden="1"/>
    </xf>
    <xf numFmtId="0" fontId="5" fillId="0" borderId="4" xfId="0" applyFont="1" applyFill="1" applyBorder="1" applyAlignment="1" applyProtection="1">
      <alignment horizontal="center"/>
      <protection hidden="1"/>
    </xf>
    <xf numFmtId="0" fontId="5" fillId="0" borderId="1" xfId="0" applyFont="1" applyFill="1" applyBorder="1" applyAlignment="1" applyProtection="1">
      <alignment horizontal="center" vertical="center"/>
      <protection hidden="1"/>
    </xf>
    <xf numFmtId="0" fontId="56" fillId="0" borderId="1" xfId="5" applyFont="1" applyFill="1" applyBorder="1" applyAlignment="1">
      <alignment horizontal="center" vertical="center" wrapText="1"/>
    </xf>
    <xf numFmtId="0" fontId="57" fillId="0" borderId="0" xfId="0" applyFont="1" applyFill="1" applyAlignment="1">
      <alignment horizontal="left"/>
    </xf>
    <xf numFmtId="0" fontId="5" fillId="0" borderId="4" xfId="4" applyFont="1" applyFill="1" applyAlignment="1">
      <alignment horizontal="center"/>
    </xf>
    <xf numFmtId="0" fontId="56" fillId="0" borderId="13" xfId="5" applyFont="1" applyFill="1" applyBorder="1" applyAlignment="1">
      <alignment horizontal="center" vertical="center" textRotation="90" wrapText="1"/>
    </xf>
    <xf numFmtId="0" fontId="56" fillId="0" borderId="15" xfId="5" applyFont="1" applyFill="1" applyBorder="1" applyAlignment="1">
      <alignment horizontal="center" vertical="center" textRotation="90" wrapText="1"/>
    </xf>
    <xf numFmtId="0" fontId="56" fillId="0" borderId="30" xfId="5" applyFont="1" applyFill="1" applyBorder="1" applyAlignment="1">
      <alignment horizontal="center" vertical="center" textRotation="90" wrapText="1"/>
    </xf>
    <xf numFmtId="0" fontId="56" fillId="0" borderId="14" xfId="5" applyFont="1" applyFill="1" applyBorder="1" applyAlignment="1">
      <alignment horizontal="center" vertical="center" wrapText="1"/>
    </xf>
    <xf numFmtId="0" fontId="56" fillId="0" borderId="8" xfId="5" applyFont="1" applyFill="1" applyBorder="1" applyAlignment="1">
      <alignment horizontal="center" vertical="center" wrapText="1"/>
    </xf>
    <xf numFmtId="0" fontId="56" fillId="0" borderId="16" xfId="5" applyFont="1" applyFill="1" applyBorder="1" applyAlignment="1">
      <alignment horizontal="center" vertical="center" wrapText="1"/>
    </xf>
    <xf numFmtId="0" fontId="56" fillId="0" borderId="17" xfId="5" applyFont="1" applyFill="1" applyBorder="1" applyAlignment="1">
      <alignment horizontal="center" vertical="center" wrapText="1"/>
    </xf>
    <xf numFmtId="0" fontId="56" fillId="0" borderId="7" xfId="5" applyFont="1" applyFill="1" applyBorder="1" applyAlignment="1">
      <alignment horizontal="center" vertical="center" wrapText="1"/>
    </xf>
    <xf numFmtId="0" fontId="56" fillId="0" borderId="5" xfId="5" applyFont="1" applyFill="1" applyBorder="1" applyAlignment="1">
      <alignment horizontal="left" wrapText="1"/>
    </xf>
    <xf numFmtId="0" fontId="56" fillId="0" borderId="21" xfId="5" applyFont="1" applyFill="1" applyBorder="1" applyAlignment="1">
      <alignment horizontal="center" vertical="center" wrapText="1"/>
    </xf>
    <xf numFmtId="0" fontId="56" fillId="0" borderId="19" xfId="5" applyFont="1" applyFill="1" applyBorder="1" applyAlignment="1">
      <alignment horizontal="center" vertical="center" wrapText="1"/>
    </xf>
    <xf numFmtId="0" fontId="8" fillId="0" borderId="21" xfId="5" applyFont="1" applyFill="1" applyBorder="1" applyAlignment="1">
      <alignment horizontal="center" vertical="center"/>
    </xf>
    <xf numFmtId="0" fontId="8" fillId="0" borderId="19" xfId="5" applyFont="1" applyFill="1" applyBorder="1" applyAlignment="1">
      <alignment horizontal="center" vertical="center"/>
    </xf>
    <xf numFmtId="3" fontId="8" fillId="0" borderId="21" xfId="5" applyNumberFormat="1" applyFont="1" applyFill="1" applyBorder="1" applyAlignment="1">
      <alignment horizontal="center" vertical="center"/>
    </xf>
    <xf numFmtId="3" fontId="8" fillId="0" borderId="19" xfId="5" applyNumberFormat="1" applyFont="1" applyFill="1" applyBorder="1" applyAlignment="1">
      <alignment horizontal="center" vertical="center"/>
    </xf>
    <xf numFmtId="0" fontId="8" fillId="0" borderId="1" xfId="5" applyFont="1" applyFill="1" applyBorder="1" applyAlignment="1">
      <alignment horizontal="center" vertical="center"/>
    </xf>
    <xf numFmtId="0" fontId="8" fillId="0" borderId="21" xfId="5" applyFont="1" applyFill="1" applyBorder="1" applyAlignment="1">
      <alignment horizontal="center" vertical="center" wrapText="1"/>
    </xf>
    <xf numFmtId="0" fontId="8" fillId="0" borderId="19" xfId="5" applyFont="1" applyFill="1" applyBorder="1" applyAlignment="1">
      <alignment horizontal="center" vertical="center" wrapText="1"/>
    </xf>
    <xf numFmtId="0" fontId="8" fillId="0" borderId="21" xfId="5" applyFont="1" applyFill="1" applyBorder="1" applyAlignment="1">
      <alignment horizontal="center" wrapText="1"/>
    </xf>
    <xf numFmtId="0" fontId="8" fillId="0" borderId="19" xfId="5" applyFont="1" applyFill="1" applyBorder="1" applyAlignment="1">
      <alignment horizontal="center" wrapText="1"/>
    </xf>
    <xf numFmtId="0" fontId="3" fillId="0" borderId="43" xfId="8" applyNumberFormat="1" applyFont="1" applyBorder="1" applyAlignment="1">
      <alignment horizontal="right" vertical="center"/>
    </xf>
    <xf numFmtId="0" fontId="3" fillId="0" borderId="44" xfId="8" applyNumberFormat="1" applyFont="1" applyBorder="1" applyAlignment="1">
      <alignment horizontal="right" vertical="center"/>
    </xf>
    <xf numFmtId="0" fontId="3" fillId="0" borderId="45" xfId="8" applyNumberFormat="1" applyFont="1" applyBorder="1" applyAlignment="1">
      <alignment horizontal="right" vertical="center"/>
    </xf>
    <xf numFmtId="0" fontId="60" fillId="0" borderId="4" xfId="8" applyNumberFormat="1" applyFont="1" applyBorder="1" applyAlignment="1">
      <alignment horizontal="center"/>
    </xf>
    <xf numFmtId="0" fontId="60" fillId="0" borderId="4" xfId="8" applyNumberFormat="1" applyFont="1" applyBorder="1" applyAlignment="1">
      <alignment horizontal="center" wrapText="1"/>
    </xf>
    <xf numFmtId="0" fontId="2" fillId="0" borderId="38" xfId="8" applyNumberFormat="1" applyFont="1" applyBorder="1" applyAlignment="1">
      <alignment horizontal="left"/>
    </xf>
    <xf numFmtId="0" fontId="2" fillId="0" borderId="38" xfId="8" applyNumberFormat="1" applyFont="1" applyBorder="1" applyAlignment="1">
      <alignment horizontal="right"/>
    </xf>
    <xf numFmtId="0" fontId="12" fillId="0" borderId="0" xfId="0" applyFont="1" applyAlignment="1">
      <alignment horizontal="left" vertical="top" wrapText="1"/>
    </xf>
    <xf numFmtId="0" fontId="12" fillId="0" borderId="0" xfId="0" applyFont="1" applyAlignment="1">
      <alignment horizontal="left" wrapText="1"/>
    </xf>
    <xf numFmtId="0" fontId="38" fillId="0" borderId="0" xfId="0" applyFont="1" applyAlignment="1">
      <alignment horizontal="center" vertical="top"/>
    </xf>
    <xf numFmtId="0" fontId="37" fillId="0" borderId="0" xfId="0" applyFont="1" applyAlignment="1">
      <alignment horizontal="center"/>
    </xf>
    <xf numFmtId="0" fontId="44" fillId="0" borderId="1"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7" xfId="0" applyFont="1" applyBorder="1" applyAlignment="1">
      <alignment horizontal="center" vertical="center" wrapText="1"/>
    </xf>
    <xf numFmtId="0" fontId="46" fillId="3" borderId="22" xfId="0" applyFont="1" applyFill="1" applyBorder="1" applyAlignment="1">
      <alignment horizontal="center" vertical="center"/>
    </xf>
    <xf numFmtId="0" fontId="46" fillId="3" borderId="19" xfId="0" applyFont="1" applyFill="1" applyBorder="1" applyAlignment="1">
      <alignment horizontal="center" vertical="center"/>
    </xf>
    <xf numFmtId="0" fontId="71" fillId="0" borderId="0" xfId="0" applyFont="1" applyAlignment="1">
      <alignment vertical="center"/>
    </xf>
    <xf numFmtId="0" fontId="41" fillId="0" borderId="16" xfId="0" applyFont="1" applyBorder="1" applyAlignment="1">
      <alignment horizontal="center" vertical="center" textRotation="90" wrapText="1"/>
    </xf>
    <xf numFmtId="0" fontId="41" fillId="0" borderId="7" xfId="0" applyFont="1" applyBorder="1" applyAlignment="1">
      <alignment horizontal="center" vertical="center" textRotation="90" wrapText="1"/>
    </xf>
    <xf numFmtId="0" fontId="44" fillId="0" borderId="1" xfId="0" applyFont="1" applyBorder="1" applyAlignment="1">
      <alignment horizontal="center" vertical="center" textRotation="90" wrapText="1"/>
    </xf>
    <xf numFmtId="4" fontId="44" fillId="0" borderId="1" xfId="0" applyNumberFormat="1" applyFont="1" applyBorder="1" applyAlignment="1">
      <alignment horizontal="center" vertical="center" wrapText="1"/>
    </xf>
    <xf numFmtId="0" fontId="63" fillId="0" borderId="0" xfId="0" applyFont="1" applyFill="1" applyAlignment="1">
      <alignment horizontal="center" vertical="center" wrapText="1"/>
    </xf>
    <xf numFmtId="0" fontId="64" fillId="0" borderId="16" xfId="0" applyFont="1" applyFill="1" applyBorder="1" applyAlignment="1">
      <alignment horizontal="center" vertical="top" wrapText="1"/>
    </xf>
    <xf numFmtId="0" fontId="64" fillId="0" borderId="7" xfId="0" applyFont="1" applyFill="1" applyBorder="1" applyAlignment="1">
      <alignment horizontal="center" vertical="top" wrapText="1"/>
    </xf>
    <xf numFmtId="0" fontId="64" fillId="0" borderId="21" xfId="0" applyFont="1" applyFill="1" applyBorder="1" applyAlignment="1">
      <alignment horizontal="center" vertical="top" wrapText="1"/>
    </xf>
    <xf numFmtId="0" fontId="64" fillId="0" borderId="19" xfId="0" applyFont="1" applyFill="1" applyBorder="1" applyAlignment="1">
      <alignment horizontal="center" vertical="top" wrapText="1"/>
    </xf>
  </cellXfs>
  <cellStyles count="14">
    <cellStyle name="Excel Built-in Normal" xfId="1"/>
    <cellStyle name="Обычный" xfId="0" builtinId="0"/>
    <cellStyle name="Обычный 2" xfId="8"/>
    <cellStyle name="Обычный 2 2" xfId="11"/>
    <cellStyle name="Обычный 3" xfId="12"/>
    <cellStyle name="Обычный 4" xfId="13"/>
    <cellStyle name="Обычный 5" xfId="10"/>
    <cellStyle name="Обычный 6" xfId="7"/>
    <cellStyle name="Обычный_Другие долговые обязательства" xfId="5"/>
    <cellStyle name="Обычный_Информация 1" xfId="4"/>
    <cellStyle name="Обычный_Лист Microsoft Excel" xfId="6"/>
    <cellStyle name="Обычный_Прил №2 - ФКР - Бюджет 2002" xfId="3"/>
    <cellStyle name="Финансовый" xfId="2" builtinId="3"/>
    <cellStyle name="Финансовый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9"/>
  <sheetViews>
    <sheetView tabSelected="1" view="pageBreakPreview" topLeftCell="B1" zoomScaleNormal="100" zoomScaleSheetLayoutView="100" workbookViewId="0">
      <selection activeCell="D165" sqref="D165"/>
    </sheetView>
  </sheetViews>
  <sheetFormatPr defaultRowHeight="15" x14ac:dyDescent="0.25"/>
  <cols>
    <col min="1" max="1" width="3.7109375" hidden="1" customWidth="1"/>
    <col min="2" max="2" width="9.140625" customWidth="1"/>
    <col min="3" max="3" width="19" customWidth="1"/>
    <col min="4" max="4" width="55.42578125" customWidth="1"/>
    <col min="5" max="9" width="14.5703125" customWidth="1"/>
  </cols>
  <sheetData>
    <row r="1" spans="1:9" x14ac:dyDescent="0.25">
      <c r="G1" s="1" t="s">
        <v>541</v>
      </c>
    </row>
    <row r="2" spans="1:9" x14ac:dyDescent="0.25">
      <c r="G2" s="213" t="s">
        <v>767</v>
      </c>
    </row>
    <row r="3" spans="1:9" x14ac:dyDescent="0.25">
      <c r="G3" s="213" t="s">
        <v>1364</v>
      </c>
    </row>
    <row r="4" spans="1:9" x14ac:dyDescent="0.25">
      <c r="G4" s="213"/>
    </row>
    <row r="5" spans="1:9" ht="18.75" customHeight="1" x14ac:dyDescent="0.25">
      <c r="B5" s="408" t="s">
        <v>542</v>
      </c>
      <c r="C5" s="408"/>
      <c r="D5" s="408"/>
      <c r="E5" s="408"/>
      <c r="F5" s="408"/>
      <c r="G5" s="408"/>
      <c r="H5" s="408"/>
      <c r="I5" s="408"/>
    </row>
    <row r="6" spans="1:9" ht="18.75" customHeight="1" x14ac:dyDescent="0.25">
      <c r="B6" s="409" t="s">
        <v>543</v>
      </c>
      <c r="C6" s="409"/>
      <c r="D6" s="409"/>
      <c r="E6" s="409"/>
      <c r="F6" s="409"/>
      <c r="G6" s="409"/>
      <c r="H6" s="409"/>
      <c r="I6" s="409"/>
    </row>
    <row r="7" spans="1:9" ht="18.75" customHeight="1" x14ac:dyDescent="0.25">
      <c r="A7" s="214" t="s">
        <v>921</v>
      </c>
      <c r="B7" s="410" t="s">
        <v>1484</v>
      </c>
      <c r="C7" s="410"/>
      <c r="D7" s="410"/>
      <c r="E7" s="410"/>
      <c r="F7" s="410"/>
      <c r="G7" s="410"/>
      <c r="H7" s="410"/>
      <c r="I7" s="410"/>
    </row>
    <row r="8" spans="1:9" ht="23.25" customHeight="1" x14ac:dyDescent="0.25">
      <c r="B8" s="412" t="s">
        <v>175</v>
      </c>
      <c r="C8" s="412" t="s">
        <v>0</v>
      </c>
      <c r="D8" s="412" t="s">
        <v>504</v>
      </c>
      <c r="E8" s="413" t="s">
        <v>922</v>
      </c>
      <c r="F8" s="413" t="s">
        <v>923</v>
      </c>
      <c r="G8" s="411" t="s">
        <v>172</v>
      </c>
      <c r="H8" s="411" t="s">
        <v>173</v>
      </c>
      <c r="I8" s="411" t="s">
        <v>174</v>
      </c>
    </row>
    <row r="9" spans="1:9" ht="23.25" customHeight="1" x14ac:dyDescent="0.25">
      <c r="B9" s="412"/>
      <c r="C9" s="412"/>
      <c r="D9" s="412"/>
      <c r="E9" s="414"/>
      <c r="F9" s="414"/>
      <c r="G9" s="411"/>
      <c r="H9" s="411"/>
      <c r="I9" s="411"/>
    </row>
    <row r="10" spans="1:9" ht="15" customHeight="1" thickBot="1" x14ac:dyDescent="0.3">
      <c r="B10" s="209">
        <v>1</v>
      </c>
      <c r="C10" s="246">
        <v>2</v>
      </c>
      <c r="D10" s="246">
        <v>3</v>
      </c>
      <c r="E10" s="209">
        <v>4</v>
      </c>
      <c r="F10" s="209">
        <v>5</v>
      </c>
      <c r="G10" s="211">
        <v>6</v>
      </c>
      <c r="H10" s="211">
        <v>7</v>
      </c>
      <c r="I10" s="209">
        <v>8</v>
      </c>
    </row>
    <row r="11" spans="1:9" ht="15" customHeight="1" x14ac:dyDescent="0.25">
      <c r="B11" s="355" t="s">
        <v>508</v>
      </c>
      <c r="C11" s="356" t="s">
        <v>1</v>
      </c>
      <c r="D11" s="357" t="s">
        <v>2</v>
      </c>
      <c r="E11" s="358">
        <v>6933485000</v>
      </c>
      <c r="F11" s="359">
        <v>8102585945.0299997</v>
      </c>
      <c r="G11" s="359">
        <v>8529114355.3500004</v>
      </c>
      <c r="H11" s="360">
        <f>G11/E11*100</f>
        <v>123.01338151521206</v>
      </c>
      <c r="I11" s="360">
        <v>105.26410226579117</v>
      </c>
    </row>
    <row r="12" spans="1:9" ht="15" customHeight="1" x14ac:dyDescent="0.25">
      <c r="B12" s="361" t="s">
        <v>508</v>
      </c>
      <c r="C12" s="362" t="s">
        <v>3</v>
      </c>
      <c r="D12" s="363" t="s">
        <v>4</v>
      </c>
      <c r="E12" s="364">
        <v>2257158000</v>
      </c>
      <c r="F12" s="365">
        <v>2683003720</v>
      </c>
      <c r="G12" s="365">
        <v>2810456873.4400001</v>
      </c>
      <c r="H12" s="366">
        <f t="shared" ref="H12:H72" si="0">G12/E12*100</f>
        <v>124.51307677353557</v>
      </c>
      <c r="I12" s="366">
        <v>104.75039048548169</v>
      </c>
    </row>
    <row r="13" spans="1:9" ht="15" customHeight="1" x14ac:dyDescent="0.25">
      <c r="B13" s="361" t="s">
        <v>508</v>
      </c>
      <c r="C13" s="362" t="s">
        <v>5</v>
      </c>
      <c r="D13" s="363" t="s">
        <v>6</v>
      </c>
      <c r="E13" s="364">
        <v>2257158000</v>
      </c>
      <c r="F13" s="365">
        <v>2683003720</v>
      </c>
      <c r="G13" s="365">
        <v>2810456873.4400001</v>
      </c>
      <c r="H13" s="366">
        <f t="shared" si="0"/>
        <v>124.51307677353557</v>
      </c>
      <c r="I13" s="366">
        <v>104.75039048548169</v>
      </c>
    </row>
    <row r="14" spans="1:9" ht="118.5" customHeight="1" x14ac:dyDescent="0.25">
      <c r="B14" s="367" t="s">
        <v>508</v>
      </c>
      <c r="C14" s="368" t="s">
        <v>7</v>
      </c>
      <c r="D14" s="369" t="s">
        <v>1139</v>
      </c>
      <c r="E14" s="370">
        <v>1861898000</v>
      </c>
      <c r="F14" s="371">
        <v>1988798720</v>
      </c>
      <c r="G14" s="371">
        <v>2073029902.8099999</v>
      </c>
      <c r="H14" s="372">
        <f t="shared" si="0"/>
        <v>111.33960629475943</v>
      </c>
      <c r="I14" s="372">
        <v>104.23527941580734</v>
      </c>
    </row>
    <row r="15" spans="1:9" ht="102" customHeight="1" x14ac:dyDescent="0.25">
      <c r="B15" s="367" t="s">
        <v>508</v>
      </c>
      <c r="C15" s="368" t="s">
        <v>8</v>
      </c>
      <c r="D15" s="369" t="s">
        <v>9</v>
      </c>
      <c r="E15" s="370">
        <v>3900000</v>
      </c>
      <c r="F15" s="371">
        <v>4750000</v>
      </c>
      <c r="G15" s="371">
        <v>4678698.21</v>
      </c>
      <c r="H15" s="372">
        <f t="shared" si="0"/>
        <v>119.96662076923077</v>
      </c>
      <c r="I15" s="372">
        <v>98.498909684210517</v>
      </c>
    </row>
    <row r="16" spans="1:9" ht="72" customHeight="1" x14ac:dyDescent="0.25">
      <c r="B16" s="367" t="s">
        <v>508</v>
      </c>
      <c r="C16" s="368" t="s">
        <v>10</v>
      </c>
      <c r="D16" s="369" t="s">
        <v>1140</v>
      </c>
      <c r="E16" s="370">
        <v>20260000</v>
      </c>
      <c r="F16" s="371">
        <v>41120000</v>
      </c>
      <c r="G16" s="371">
        <v>42430351.82</v>
      </c>
      <c r="H16" s="372">
        <f t="shared" si="0"/>
        <v>209.42917976307999</v>
      </c>
      <c r="I16" s="372">
        <v>103.18665325875487</v>
      </c>
    </row>
    <row r="17" spans="2:9" ht="124.5" customHeight="1" x14ac:dyDescent="0.25">
      <c r="B17" s="367" t="s">
        <v>508</v>
      </c>
      <c r="C17" s="368" t="s">
        <v>768</v>
      </c>
      <c r="D17" s="369" t="s">
        <v>1141</v>
      </c>
      <c r="E17" s="373">
        <v>44300000</v>
      </c>
      <c r="F17" s="371">
        <v>166390000</v>
      </c>
      <c r="G17" s="371">
        <v>188996359.47</v>
      </c>
      <c r="H17" s="372">
        <f t="shared" si="0"/>
        <v>426.62835094808128</v>
      </c>
      <c r="I17" s="372">
        <v>113.58636905463069</v>
      </c>
    </row>
    <row r="18" spans="2:9" ht="102" customHeight="1" x14ac:dyDescent="0.25">
      <c r="B18" s="367" t="s">
        <v>508</v>
      </c>
      <c r="C18" s="368" t="s">
        <v>769</v>
      </c>
      <c r="D18" s="374" t="s">
        <v>770</v>
      </c>
      <c r="E18" s="375">
        <v>0</v>
      </c>
      <c r="F18" s="376">
        <v>295000</v>
      </c>
      <c r="G18" s="371">
        <v>292500</v>
      </c>
      <c r="H18" s="372">
        <v>0</v>
      </c>
      <c r="I18" s="372">
        <v>99.152542372881356</v>
      </c>
    </row>
    <row r="19" spans="2:9" ht="90.75" customHeight="1" x14ac:dyDescent="0.25">
      <c r="B19" s="367" t="s">
        <v>508</v>
      </c>
      <c r="C19" s="368" t="s">
        <v>924</v>
      </c>
      <c r="D19" s="374" t="s">
        <v>925</v>
      </c>
      <c r="E19" s="375">
        <v>0</v>
      </c>
      <c r="F19" s="376">
        <v>1700000</v>
      </c>
      <c r="G19" s="371">
        <v>1696500</v>
      </c>
      <c r="H19" s="372">
        <v>0</v>
      </c>
      <c r="I19" s="372">
        <v>99.794117647058826</v>
      </c>
    </row>
    <row r="20" spans="2:9" ht="69.75" customHeight="1" x14ac:dyDescent="0.25">
      <c r="B20" s="367" t="s">
        <v>508</v>
      </c>
      <c r="C20" s="368" t="s">
        <v>1142</v>
      </c>
      <c r="D20" s="369" t="s">
        <v>1143</v>
      </c>
      <c r="E20" s="377">
        <v>36800000</v>
      </c>
      <c r="F20" s="371">
        <v>47400000</v>
      </c>
      <c r="G20" s="371">
        <v>51714585.310000002</v>
      </c>
      <c r="H20" s="372">
        <f t="shared" si="0"/>
        <v>140.52876442934783</v>
      </c>
      <c r="I20" s="372">
        <v>109.10250065400844</v>
      </c>
    </row>
    <row r="21" spans="2:9" ht="69.75" customHeight="1" x14ac:dyDescent="0.25">
      <c r="B21" s="367" t="s">
        <v>508</v>
      </c>
      <c r="C21" s="368" t="s">
        <v>1144</v>
      </c>
      <c r="D21" s="369" t="s">
        <v>1145</v>
      </c>
      <c r="E21" s="370">
        <v>290000000</v>
      </c>
      <c r="F21" s="371">
        <v>432550000</v>
      </c>
      <c r="G21" s="371">
        <v>447617975.81999999</v>
      </c>
      <c r="H21" s="372">
        <f t="shared" si="0"/>
        <v>154.35102614482759</v>
      </c>
      <c r="I21" s="372">
        <v>103.4835223257427</v>
      </c>
    </row>
    <row r="22" spans="2:9" ht="68.25" customHeight="1" x14ac:dyDescent="0.25">
      <c r="B22" s="361" t="s">
        <v>508</v>
      </c>
      <c r="C22" s="362" t="s">
        <v>11</v>
      </c>
      <c r="D22" s="363" t="s">
        <v>12</v>
      </c>
      <c r="E22" s="364">
        <v>108682000</v>
      </c>
      <c r="F22" s="365">
        <v>108682000</v>
      </c>
      <c r="G22" s="365">
        <v>113513964.02</v>
      </c>
      <c r="H22" s="366">
        <f t="shared" si="0"/>
        <v>104.44596531164314</v>
      </c>
      <c r="I22" s="366">
        <v>104.44596531164314</v>
      </c>
    </row>
    <row r="23" spans="2:9" ht="79.5" customHeight="1" x14ac:dyDescent="0.25">
      <c r="B23" s="361" t="s">
        <v>508</v>
      </c>
      <c r="C23" s="362" t="s">
        <v>13</v>
      </c>
      <c r="D23" s="363" t="s">
        <v>14</v>
      </c>
      <c r="E23" s="364">
        <v>108682000</v>
      </c>
      <c r="F23" s="365">
        <v>108682000</v>
      </c>
      <c r="G23" s="365">
        <v>113513964.02</v>
      </c>
      <c r="H23" s="366">
        <f t="shared" si="0"/>
        <v>104.44596531164314</v>
      </c>
      <c r="I23" s="366">
        <v>104.44596531164314</v>
      </c>
    </row>
    <row r="24" spans="2:9" ht="68.25" customHeight="1" x14ac:dyDescent="0.25">
      <c r="B24" s="367" t="s">
        <v>508</v>
      </c>
      <c r="C24" s="368" t="s">
        <v>15</v>
      </c>
      <c r="D24" s="369" t="s">
        <v>16</v>
      </c>
      <c r="E24" s="370">
        <v>54251000</v>
      </c>
      <c r="F24" s="371">
        <v>54251000</v>
      </c>
      <c r="G24" s="371">
        <v>58645370</v>
      </c>
      <c r="H24" s="372">
        <f t="shared" si="0"/>
        <v>108.1000718880758</v>
      </c>
      <c r="I24" s="372">
        <v>108.1000718880758</v>
      </c>
    </row>
    <row r="25" spans="2:9" ht="68.25" customHeight="1" x14ac:dyDescent="0.25">
      <c r="B25" s="367" t="s">
        <v>508</v>
      </c>
      <c r="C25" s="368" t="s">
        <v>17</v>
      </c>
      <c r="D25" s="369" t="s">
        <v>18</v>
      </c>
      <c r="E25" s="370">
        <v>307000</v>
      </c>
      <c r="F25" s="371">
        <v>307000</v>
      </c>
      <c r="G25" s="371">
        <v>338845.07</v>
      </c>
      <c r="H25" s="372">
        <f t="shared" si="0"/>
        <v>110.37298697068405</v>
      </c>
      <c r="I25" s="372">
        <v>110.37298697068405</v>
      </c>
    </row>
    <row r="26" spans="2:9" ht="57.75" customHeight="1" x14ac:dyDescent="0.25">
      <c r="B26" s="367" t="s">
        <v>508</v>
      </c>
      <c r="C26" s="368" t="s">
        <v>19</v>
      </c>
      <c r="D26" s="369" t="s">
        <v>20</v>
      </c>
      <c r="E26" s="370">
        <v>60137000</v>
      </c>
      <c r="F26" s="371">
        <v>60137000</v>
      </c>
      <c r="G26" s="371">
        <v>60913221.130000003</v>
      </c>
      <c r="H26" s="372">
        <f t="shared" si="0"/>
        <v>101.29075466019258</v>
      </c>
      <c r="I26" s="372">
        <v>101.29075466019258</v>
      </c>
    </row>
    <row r="27" spans="2:9" ht="57.75" customHeight="1" x14ac:dyDescent="0.25">
      <c r="B27" s="367" t="s">
        <v>508</v>
      </c>
      <c r="C27" s="368" t="s">
        <v>21</v>
      </c>
      <c r="D27" s="369" t="s">
        <v>22</v>
      </c>
      <c r="E27" s="370">
        <v>-6013000</v>
      </c>
      <c r="F27" s="371">
        <v>-6013000</v>
      </c>
      <c r="G27" s="371">
        <v>-6383472.1799999997</v>
      </c>
      <c r="H27" s="372">
        <f t="shared" si="0"/>
        <v>106.16118709462829</v>
      </c>
      <c r="I27" s="372">
        <v>106.16118709462829</v>
      </c>
    </row>
    <row r="28" spans="2:9" ht="57.75" customHeight="1" x14ac:dyDescent="0.25">
      <c r="B28" s="361" t="s">
        <v>508</v>
      </c>
      <c r="C28" s="362" t="s">
        <v>23</v>
      </c>
      <c r="D28" s="363" t="s">
        <v>24</v>
      </c>
      <c r="E28" s="364">
        <v>1382719000</v>
      </c>
      <c r="F28" s="365">
        <v>1409015000</v>
      </c>
      <c r="G28" s="365">
        <v>1401779970.0699999</v>
      </c>
      <c r="H28" s="366">
        <f t="shared" si="0"/>
        <v>101.37851364376999</v>
      </c>
      <c r="I28" s="366">
        <v>99.486518601292389</v>
      </c>
    </row>
    <row r="29" spans="2:9" ht="45.75" customHeight="1" x14ac:dyDescent="0.25">
      <c r="B29" s="361" t="s">
        <v>508</v>
      </c>
      <c r="C29" s="362" t="s">
        <v>25</v>
      </c>
      <c r="D29" s="363" t="s">
        <v>26</v>
      </c>
      <c r="E29" s="364">
        <v>1271653000</v>
      </c>
      <c r="F29" s="365">
        <v>1291853000</v>
      </c>
      <c r="G29" s="365">
        <v>1295354862.6300001</v>
      </c>
      <c r="H29" s="366">
        <f t="shared" si="0"/>
        <v>101.86386243967497</v>
      </c>
      <c r="I29" s="366">
        <v>100.271072841105</v>
      </c>
    </row>
    <row r="30" spans="2:9" ht="45.75" customHeight="1" x14ac:dyDescent="0.25">
      <c r="B30" s="367" t="s">
        <v>508</v>
      </c>
      <c r="C30" s="368" t="s">
        <v>27</v>
      </c>
      <c r="D30" s="369" t="s">
        <v>28</v>
      </c>
      <c r="E30" s="370">
        <v>1013653000</v>
      </c>
      <c r="F30" s="371">
        <v>1063553000</v>
      </c>
      <c r="G30" s="371">
        <v>1066111121.8099999</v>
      </c>
      <c r="H30" s="372">
        <f t="shared" si="0"/>
        <v>105.17515577914729</v>
      </c>
      <c r="I30" s="372">
        <v>100.24052603020253</v>
      </c>
    </row>
    <row r="31" spans="2:9" ht="23.25" customHeight="1" x14ac:dyDescent="0.25">
      <c r="B31" s="367" t="s">
        <v>508</v>
      </c>
      <c r="C31" s="368" t="s">
        <v>29</v>
      </c>
      <c r="D31" s="369" t="s">
        <v>30</v>
      </c>
      <c r="E31" s="370">
        <v>258000000</v>
      </c>
      <c r="F31" s="371">
        <v>228300000</v>
      </c>
      <c r="G31" s="371">
        <v>229243740.81999999</v>
      </c>
      <c r="H31" s="372">
        <f t="shared" si="0"/>
        <v>88.854163108527132</v>
      </c>
      <c r="I31" s="372">
        <v>100.41337749452475</v>
      </c>
    </row>
    <row r="32" spans="2:9" ht="23.25" customHeight="1" x14ac:dyDescent="0.25">
      <c r="B32" s="361" t="s">
        <v>508</v>
      </c>
      <c r="C32" s="362" t="s">
        <v>31</v>
      </c>
      <c r="D32" s="363" t="s">
        <v>32</v>
      </c>
      <c r="E32" s="364">
        <v>108515000</v>
      </c>
      <c r="F32" s="365">
        <v>113100000</v>
      </c>
      <c r="G32" s="365">
        <v>102038877.02</v>
      </c>
      <c r="H32" s="366">
        <f t="shared" si="0"/>
        <v>94.032048122379379</v>
      </c>
      <c r="I32" s="366">
        <v>90.220050415561445</v>
      </c>
    </row>
    <row r="33" spans="2:9" ht="34.5" customHeight="1" x14ac:dyDescent="0.25">
      <c r="B33" s="367" t="s">
        <v>508</v>
      </c>
      <c r="C33" s="368" t="s">
        <v>33</v>
      </c>
      <c r="D33" s="369" t="s">
        <v>34</v>
      </c>
      <c r="E33" s="370">
        <v>108515000</v>
      </c>
      <c r="F33" s="371">
        <v>113100000</v>
      </c>
      <c r="G33" s="371">
        <v>102038877.02</v>
      </c>
      <c r="H33" s="372">
        <f t="shared" si="0"/>
        <v>94.032048122379379</v>
      </c>
      <c r="I33" s="372">
        <v>90.220050415561445</v>
      </c>
    </row>
    <row r="34" spans="2:9" ht="31.5" customHeight="1" x14ac:dyDescent="0.25">
      <c r="B34" s="361" t="s">
        <v>508</v>
      </c>
      <c r="C34" s="362" t="s">
        <v>1146</v>
      </c>
      <c r="D34" s="363" t="s">
        <v>1147</v>
      </c>
      <c r="E34" s="364">
        <v>2551000</v>
      </c>
      <c r="F34" s="365">
        <v>4062000</v>
      </c>
      <c r="G34" s="365">
        <v>4065685.08</v>
      </c>
      <c r="H34" s="366">
        <f t="shared" si="0"/>
        <v>159.37613014504117</v>
      </c>
      <c r="I34" s="366">
        <v>100.09072082717874</v>
      </c>
    </row>
    <row r="35" spans="2:9" ht="15" customHeight="1" x14ac:dyDescent="0.25">
      <c r="B35" s="361" t="s">
        <v>508</v>
      </c>
      <c r="C35" s="362" t="s">
        <v>35</v>
      </c>
      <c r="D35" s="363" t="s">
        <v>36</v>
      </c>
      <c r="E35" s="364">
        <v>2319329000</v>
      </c>
      <c r="F35" s="365">
        <v>2520111260</v>
      </c>
      <c r="G35" s="365">
        <v>2637998347.7399998</v>
      </c>
      <c r="H35" s="366">
        <f t="shared" si="0"/>
        <v>113.73972160655086</v>
      </c>
      <c r="I35" s="366">
        <v>104.67785250640085</v>
      </c>
    </row>
    <row r="36" spans="2:9" ht="23.25" customHeight="1" x14ac:dyDescent="0.25">
      <c r="B36" s="361" t="s">
        <v>508</v>
      </c>
      <c r="C36" s="362" t="s">
        <v>37</v>
      </c>
      <c r="D36" s="363" t="s">
        <v>38</v>
      </c>
      <c r="E36" s="364">
        <v>326179000</v>
      </c>
      <c r="F36" s="365">
        <v>335427000</v>
      </c>
      <c r="G36" s="365">
        <v>360535326.17000002</v>
      </c>
      <c r="H36" s="366">
        <f t="shared" si="0"/>
        <v>110.53296692000404</v>
      </c>
      <c r="I36" s="366">
        <v>107.48548154143822</v>
      </c>
    </row>
    <row r="37" spans="2:9" ht="34.5" customHeight="1" x14ac:dyDescent="0.25">
      <c r="B37" s="367" t="s">
        <v>508</v>
      </c>
      <c r="C37" s="368" t="s">
        <v>39</v>
      </c>
      <c r="D37" s="369" t="s">
        <v>40</v>
      </c>
      <c r="E37" s="370">
        <v>326179000</v>
      </c>
      <c r="F37" s="371">
        <v>335427000</v>
      </c>
      <c r="G37" s="371">
        <v>360535326.17000002</v>
      </c>
      <c r="H37" s="372">
        <f t="shared" si="0"/>
        <v>110.53296692000404</v>
      </c>
      <c r="I37" s="372">
        <v>107.48548154143822</v>
      </c>
    </row>
    <row r="38" spans="2:9" ht="15" customHeight="1" x14ac:dyDescent="0.25">
      <c r="B38" s="361" t="s">
        <v>508</v>
      </c>
      <c r="C38" s="362" t="s">
        <v>41</v>
      </c>
      <c r="D38" s="363" t="s">
        <v>42</v>
      </c>
      <c r="E38" s="364">
        <v>1993150000</v>
      </c>
      <c r="F38" s="365">
        <v>2184684260</v>
      </c>
      <c r="G38" s="365">
        <v>2277463021.5700002</v>
      </c>
      <c r="H38" s="366">
        <f t="shared" si="0"/>
        <v>114.26450701502648</v>
      </c>
      <c r="I38" s="366">
        <v>104.24678125204234</v>
      </c>
    </row>
    <row r="39" spans="2:9" ht="15" customHeight="1" x14ac:dyDescent="0.25">
      <c r="B39" s="367" t="s">
        <v>508</v>
      </c>
      <c r="C39" s="368" t="s">
        <v>43</v>
      </c>
      <c r="D39" s="369" t="s">
        <v>44</v>
      </c>
      <c r="E39" s="370">
        <v>1488150000</v>
      </c>
      <c r="F39" s="371">
        <v>1586088000</v>
      </c>
      <c r="G39" s="371">
        <v>1644317437.79</v>
      </c>
      <c r="H39" s="372">
        <f t="shared" si="0"/>
        <v>110.49406563787252</v>
      </c>
      <c r="I39" s="372">
        <v>103.6712614804475</v>
      </c>
    </row>
    <row r="40" spans="2:9" ht="45.75" customHeight="1" x14ac:dyDescent="0.25">
      <c r="B40" s="367" t="s">
        <v>508</v>
      </c>
      <c r="C40" s="368" t="s">
        <v>45</v>
      </c>
      <c r="D40" s="369" t="s">
        <v>46</v>
      </c>
      <c r="E40" s="370">
        <v>505000000</v>
      </c>
      <c r="F40" s="371">
        <v>598596260</v>
      </c>
      <c r="G40" s="371">
        <v>633145583.77999997</v>
      </c>
      <c r="H40" s="372">
        <f t="shared" si="0"/>
        <v>125.37536312475245</v>
      </c>
      <c r="I40" s="372">
        <v>105.77172396299301</v>
      </c>
    </row>
    <row r="41" spans="2:9" ht="32.25" customHeight="1" x14ac:dyDescent="0.25">
      <c r="B41" s="361" t="s">
        <v>508</v>
      </c>
      <c r="C41" s="362" t="s">
        <v>47</v>
      </c>
      <c r="D41" s="363" t="s">
        <v>48</v>
      </c>
      <c r="E41" s="364">
        <v>115060000</v>
      </c>
      <c r="F41" s="365">
        <v>98280000</v>
      </c>
      <c r="G41" s="365">
        <v>110192522.39</v>
      </c>
      <c r="H41" s="366">
        <f t="shared" si="0"/>
        <v>95.769617929775777</v>
      </c>
      <c r="I41" s="366">
        <v>112.12100365282865</v>
      </c>
    </row>
    <row r="42" spans="2:9" ht="32.25" customHeight="1" x14ac:dyDescent="0.25">
      <c r="B42" s="361" t="s">
        <v>508</v>
      </c>
      <c r="C42" s="362" t="s">
        <v>49</v>
      </c>
      <c r="D42" s="363" t="s">
        <v>50</v>
      </c>
      <c r="E42" s="364">
        <v>115000000</v>
      </c>
      <c r="F42" s="365">
        <v>98100000</v>
      </c>
      <c r="G42" s="365">
        <v>109837522.39</v>
      </c>
      <c r="H42" s="366">
        <f t="shared" si="0"/>
        <v>95.510889034782608</v>
      </c>
      <c r="I42" s="366">
        <v>111.96485462793069</v>
      </c>
    </row>
    <row r="43" spans="2:9" ht="15" customHeight="1" x14ac:dyDescent="0.25">
      <c r="B43" s="367" t="s">
        <v>508</v>
      </c>
      <c r="C43" s="368" t="s">
        <v>51</v>
      </c>
      <c r="D43" s="369" t="s">
        <v>52</v>
      </c>
      <c r="E43" s="370">
        <v>115000000</v>
      </c>
      <c r="F43" s="371">
        <v>98100000</v>
      </c>
      <c r="G43" s="371">
        <v>109837522.39</v>
      </c>
      <c r="H43" s="372">
        <f t="shared" si="0"/>
        <v>95.510889034782608</v>
      </c>
      <c r="I43" s="372">
        <v>111.96485462793069</v>
      </c>
    </row>
    <row r="44" spans="2:9" ht="15" customHeight="1" x14ac:dyDescent="0.25">
      <c r="B44" s="361" t="s">
        <v>508</v>
      </c>
      <c r="C44" s="362" t="s">
        <v>53</v>
      </c>
      <c r="D44" s="363" t="s">
        <v>54</v>
      </c>
      <c r="E44" s="365">
        <v>60000</v>
      </c>
      <c r="F44" s="365">
        <v>180000</v>
      </c>
      <c r="G44" s="365">
        <v>355000</v>
      </c>
      <c r="H44" s="366">
        <f t="shared" si="0"/>
        <v>591.66666666666674</v>
      </c>
      <c r="I44" s="366">
        <v>197.22222222222223</v>
      </c>
    </row>
    <row r="45" spans="2:9" ht="34.5" customHeight="1" x14ac:dyDescent="0.25">
      <c r="B45" s="367" t="s">
        <v>508</v>
      </c>
      <c r="C45" s="368" t="s">
        <v>55</v>
      </c>
      <c r="D45" s="369" t="s">
        <v>56</v>
      </c>
      <c r="E45" s="371">
        <v>60000</v>
      </c>
      <c r="F45" s="371">
        <v>180000</v>
      </c>
      <c r="G45" s="371">
        <v>355000</v>
      </c>
      <c r="H45" s="372">
        <f t="shared" si="0"/>
        <v>591.66666666666674</v>
      </c>
      <c r="I45" s="372">
        <v>197.22222222222223</v>
      </c>
    </row>
    <row r="46" spans="2:9" ht="45.75" customHeight="1" x14ac:dyDescent="0.25">
      <c r="B46" s="361" t="s">
        <v>508</v>
      </c>
      <c r="C46" s="362" t="s">
        <v>57</v>
      </c>
      <c r="D46" s="363" t="s">
        <v>58</v>
      </c>
      <c r="E46" s="365">
        <v>0</v>
      </c>
      <c r="F46" s="365">
        <v>0</v>
      </c>
      <c r="G46" s="365">
        <v>-144.69</v>
      </c>
      <c r="H46" s="372">
        <v>0</v>
      </c>
      <c r="I46" s="366">
        <v>0</v>
      </c>
    </row>
    <row r="47" spans="2:9" ht="45.75" customHeight="1" x14ac:dyDescent="0.25">
      <c r="B47" s="361" t="s">
        <v>508</v>
      </c>
      <c r="C47" s="362" t="s">
        <v>1148</v>
      </c>
      <c r="D47" s="363" t="s">
        <v>1149</v>
      </c>
      <c r="E47" s="365">
        <v>0</v>
      </c>
      <c r="F47" s="365">
        <v>0</v>
      </c>
      <c r="G47" s="365">
        <v>-86.4</v>
      </c>
      <c r="H47" s="372">
        <v>0</v>
      </c>
      <c r="I47" s="366">
        <v>0</v>
      </c>
    </row>
    <row r="48" spans="2:9" ht="34.5" customHeight="1" x14ac:dyDescent="0.25">
      <c r="B48" s="367" t="s">
        <v>508</v>
      </c>
      <c r="C48" s="368" t="s">
        <v>1150</v>
      </c>
      <c r="D48" s="369" t="s">
        <v>1151</v>
      </c>
      <c r="E48" s="371">
        <v>0</v>
      </c>
      <c r="F48" s="371">
        <v>0</v>
      </c>
      <c r="G48" s="371">
        <v>-86.4</v>
      </c>
      <c r="H48" s="372">
        <v>0</v>
      </c>
      <c r="I48" s="372">
        <v>0</v>
      </c>
    </row>
    <row r="49" spans="2:9" ht="34.5" customHeight="1" x14ac:dyDescent="0.25">
      <c r="B49" s="367" t="s">
        <v>508</v>
      </c>
      <c r="C49" s="368" t="s">
        <v>1152</v>
      </c>
      <c r="D49" s="369" t="s">
        <v>1153</v>
      </c>
      <c r="E49" s="371">
        <v>0</v>
      </c>
      <c r="F49" s="371">
        <v>0</v>
      </c>
      <c r="G49" s="371">
        <v>-86.4</v>
      </c>
      <c r="H49" s="372">
        <v>0</v>
      </c>
      <c r="I49" s="372">
        <v>0</v>
      </c>
    </row>
    <row r="50" spans="2:9" ht="34.5" customHeight="1" x14ac:dyDescent="0.25">
      <c r="B50" s="361" t="s">
        <v>508</v>
      </c>
      <c r="C50" s="362" t="s">
        <v>1154</v>
      </c>
      <c r="D50" s="363" t="s">
        <v>1155</v>
      </c>
      <c r="E50" s="365">
        <v>0</v>
      </c>
      <c r="F50" s="365">
        <v>0</v>
      </c>
      <c r="G50" s="365">
        <v>-58.29</v>
      </c>
      <c r="H50" s="372">
        <v>0</v>
      </c>
      <c r="I50" s="366">
        <v>0</v>
      </c>
    </row>
    <row r="51" spans="2:9" ht="45.75" customHeight="1" x14ac:dyDescent="0.25">
      <c r="B51" s="367" t="s">
        <v>508</v>
      </c>
      <c r="C51" s="368" t="s">
        <v>1470</v>
      </c>
      <c r="D51" s="369" t="s">
        <v>1471</v>
      </c>
      <c r="E51" s="371">
        <v>0</v>
      </c>
      <c r="F51" s="371">
        <v>0</v>
      </c>
      <c r="G51" s="371">
        <v>-58.29</v>
      </c>
      <c r="H51" s="372">
        <v>0</v>
      </c>
      <c r="I51" s="372">
        <v>0</v>
      </c>
    </row>
    <row r="52" spans="2:9" ht="34.5" customHeight="1" x14ac:dyDescent="0.25">
      <c r="B52" s="367" t="s">
        <v>508</v>
      </c>
      <c r="C52" s="368" t="s">
        <v>1472</v>
      </c>
      <c r="D52" s="369" t="s">
        <v>1473</v>
      </c>
      <c r="E52" s="371">
        <v>0</v>
      </c>
      <c r="F52" s="371">
        <v>0</v>
      </c>
      <c r="G52" s="371">
        <v>-58.29</v>
      </c>
      <c r="H52" s="372">
        <v>0</v>
      </c>
      <c r="I52" s="372">
        <v>0</v>
      </c>
    </row>
    <row r="53" spans="2:9" ht="30" customHeight="1" x14ac:dyDescent="0.25">
      <c r="B53" s="361" t="s">
        <v>508</v>
      </c>
      <c r="C53" s="362" t="s">
        <v>59</v>
      </c>
      <c r="D53" s="363" t="s">
        <v>60</v>
      </c>
      <c r="E53" s="364">
        <v>500236000</v>
      </c>
      <c r="F53" s="365">
        <v>547211200</v>
      </c>
      <c r="G53" s="365">
        <v>615445025.42999995</v>
      </c>
      <c r="H53" s="366">
        <f t="shared" si="0"/>
        <v>123.03093448492311</v>
      </c>
      <c r="I53" s="366">
        <v>112.46937661911889</v>
      </c>
    </row>
    <row r="54" spans="2:9" ht="34.5" customHeight="1" x14ac:dyDescent="0.25">
      <c r="B54" s="361" t="s">
        <v>508</v>
      </c>
      <c r="C54" s="362" t="s">
        <v>61</v>
      </c>
      <c r="D54" s="363" t="s">
        <v>62</v>
      </c>
      <c r="E54" s="364">
        <v>464741000</v>
      </c>
      <c r="F54" s="365">
        <v>476841000</v>
      </c>
      <c r="G54" s="365">
        <v>506635908.19999999</v>
      </c>
      <c r="H54" s="366">
        <f t="shared" si="0"/>
        <v>109.01467875655473</v>
      </c>
      <c r="I54" s="366">
        <v>106.24839478987755</v>
      </c>
    </row>
    <row r="55" spans="2:9" ht="43.5" customHeight="1" x14ac:dyDescent="0.25">
      <c r="B55" s="367" t="s">
        <v>508</v>
      </c>
      <c r="C55" s="368" t="s">
        <v>63</v>
      </c>
      <c r="D55" s="369" t="s">
        <v>64</v>
      </c>
      <c r="E55" s="370">
        <v>377486000</v>
      </c>
      <c r="F55" s="371">
        <v>369986000</v>
      </c>
      <c r="G55" s="371">
        <v>391091262.38</v>
      </c>
      <c r="H55" s="372">
        <f t="shared" si="0"/>
        <v>103.60417667940003</v>
      </c>
      <c r="I55" s="372">
        <v>105.70434080749</v>
      </c>
    </row>
    <row r="56" spans="2:9" ht="21" customHeight="1" x14ac:dyDescent="0.25">
      <c r="B56" s="367" t="s">
        <v>508</v>
      </c>
      <c r="C56" s="368" t="s">
        <v>716</v>
      </c>
      <c r="D56" s="369" t="s">
        <v>717</v>
      </c>
      <c r="E56" s="370">
        <v>40000000</v>
      </c>
      <c r="F56" s="371">
        <v>59600000</v>
      </c>
      <c r="G56" s="371">
        <v>64634601.899999999</v>
      </c>
      <c r="H56" s="372">
        <f t="shared" si="0"/>
        <v>161.58650475000002</v>
      </c>
      <c r="I56" s="372">
        <v>108.44731862416108</v>
      </c>
    </row>
    <row r="57" spans="2:9" ht="25.5" customHeight="1" x14ac:dyDescent="0.25">
      <c r="B57" s="367" t="s">
        <v>508</v>
      </c>
      <c r="C57" s="368" t="s">
        <v>66</v>
      </c>
      <c r="D57" s="369" t="s">
        <v>67</v>
      </c>
      <c r="E57" s="370">
        <v>47255000</v>
      </c>
      <c r="F57" s="371">
        <v>47255000</v>
      </c>
      <c r="G57" s="371">
        <v>50910043.920000002</v>
      </c>
      <c r="H57" s="372">
        <f t="shared" si="0"/>
        <v>107.73472419849752</v>
      </c>
      <c r="I57" s="372">
        <v>107.73472419849752</v>
      </c>
    </row>
    <row r="58" spans="2:9" ht="29.25" customHeight="1" x14ac:dyDescent="0.25">
      <c r="B58" s="361" t="s">
        <v>508</v>
      </c>
      <c r="C58" s="362" t="s">
        <v>69</v>
      </c>
      <c r="D58" s="363" t="s">
        <v>70</v>
      </c>
      <c r="E58" s="364">
        <v>210000</v>
      </c>
      <c r="F58" s="365">
        <v>1160000</v>
      </c>
      <c r="G58" s="365">
        <v>1155577.57</v>
      </c>
      <c r="H58" s="366">
        <f t="shared" si="0"/>
        <v>550.27503333333345</v>
      </c>
      <c r="I58" s="366">
        <v>99.618756034482772</v>
      </c>
    </row>
    <row r="59" spans="2:9" ht="45.75" customHeight="1" x14ac:dyDescent="0.25">
      <c r="B59" s="367" t="s">
        <v>508</v>
      </c>
      <c r="C59" s="368" t="s">
        <v>71</v>
      </c>
      <c r="D59" s="369" t="s">
        <v>72</v>
      </c>
      <c r="E59" s="370">
        <v>200000</v>
      </c>
      <c r="F59" s="371">
        <v>880000</v>
      </c>
      <c r="G59" s="371">
        <v>879210.51</v>
      </c>
      <c r="H59" s="372">
        <f t="shared" si="0"/>
        <v>439.60525500000006</v>
      </c>
      <c r="I59" s="372">
        <v>99.910285227272738</v>
      </c>
    </row>
    <row r="60" spans="2:9" ht="45.75" customHeight="1" x14ac:dyDescent="0.25">
      <c r="B60" s="367" t="s">
        <v>508</v>
      </c>
      <c r="C60" s="368" t="s">
        <v>718</v>
      </c>
      <c r="D60" s="369" t="s">
        <v>719</v>
      </c>
      <c r="E60" s="370">
        <v>10000</v>
      </c>
      <c r="F60" s="371">
        <v>280000</v>
      </c>
      <c r="G60" s="371">
        <v>276367.06</v>
      </c>
      <c r="H60" s="372">
        <f t="shared" si="0"/>
        <v>2763.6705999999999</v>
      </c>
      <c r="I60" s="372">
        <v>98.70252142857143</v>
      </c>
    </row>
    <row r="61" spans="2:9" ht="45.75" customHeight="1" x14ac:dyDescent="0.25">
      <c r="B61" s="361" t="s">
        <v>508</v>
      </c>
      <c r="C61" s="362" t="s">
        <v>74</v>
      </c>
      <c r="D61" s="363" t="s">
        <v>75</v>
      </c>
      <c r="E61" s="365">
        <v>0</v>
      </c>
      <c r="F61" s="365">
        <v>100000</v>
      </c>
      <c r="G61" s="365">
        <v>96123</v>
      </c>
      <c r="H61" s="372">
        <v>0</v>
      </c>
      <c r="I61" s="366">
        <v>96.123000000000005</v>
      </c>
    </row>
    <row r="62" spans="2:9" ht="45.75" customHeight="1" x14ac:dyDescent="0.25">
      <c r="B62" s="367" t="s">
        <v>508</v>
      </c>
      <c r="C62" s="368" t="s">
        <v>76</v>
      </c>
      <c r="D62" s="369" t="s">
        <v>77</v>
      </c>
      <c r="E62" s="371">
        <v>0</v>
      </c>
      <c r="F62" s="371">
        <v>100000</v>
      </c>
      <c r="G62" s="371">
        <v>96123</v>
      </c>
      <c r="H62" s="372">
        <v>0</v>
      </c>
      <c r="I62" s="372">
        <v>96.123000000000005</v>
      </c>
    </row>
    <row r="63" spans="2:9" ht="71.25" customHeight="1" x14ac:dyDescent="0.25">
      <c r="B63" s="361" t="s">
        <v>508</v>
      </c>
      <c r="C63" s="362" t="s">
        <v>79</v>
      </c>
      <c r="D63" s="363" t="s">
        <v>80</v>
      </c>
      <c r="E63" s="364">
        <v>35285000</v>
      </c>
      <c r="F63" s="365">
        <v>69110200</v>
      </c>
      <c r="G63" s="365">
        <v>107557416.66</v>
      </c>
      <c r="H63" s="366">
        <f t="shared" si="0"/>
        <v>304.82476026640211</v>
      </c>
      <c r="I63" s="366">
        <v>155.63175429965474</v>
      </c>
    </row>
    <row r="64" spans="2:9" ht="45.75" customHeight="1" x14ac:dyDescent="0.25">
      <c r="B64" s="367" t="s">
        <v>508</v>
      </c>
      <c r="C64" s="368" t="s">
        <v>81</v>
      </c>
      <c r="D64" s="369" t="s">
        <v>82</v>
      </c>
      <c r="E64" s="370">
        <v>26250000</v>
      </c>
      <c r="F64" s="371">
        <v>38670200</v>
      </c>
      <c r="G64" s="371">
        <v>42295926.799999997</v>
      </c>
      <c r="H64" s="372">
        <f t="shared" si="0"/>
        <v>161.12734019047619</v>
      </c>
      <c r="I64" s="372">
        <v>109.37602288066779</v>
      </c>
    </row>
    <row r="65" spans="2:9" ht="90.75" customHeight="1" x14ac:dyDescent="0.25">
      <c r="B65" s="367" t="s">
        <v>508</v>
      </c>
      <c r="C65" s="368" t="s">
        <v>771</v>
      </c>
      <c r="D65" s="369" t="s">
        <v>772</v>
      </c>
      <c r="E65" s="370">
        <v>9035000</v>
      </c>
      <c r="F65" s="371">
        <v>30440000</v>
      </c>
      <c r="G65" s="371">
        <v>65261489.859999999</v>
      </c>
      <c r="H65" s="372">
        <f t="shared" si="0"/>
        <v>722.31864814609844</v>
      </c>
      <c r="I65" s="372">
        <v>214.39385630749013</v>
      </c>
    </row>
    <row r="66" spans="2:9" ht="79.5" customHeight="1" x14ac:dyDescent="0.25">
      <c r="B66" s="361" t="s">
        <v>508</v>
      </c>
      <c r="C66" s="362" t="s">
        <v>83</v>
      </c>
      <c r="D66" s="363" t="s">
        <v>84</v>
      </c>
      <c r="E66" s="364">
        <v>10801000</v>
      </c>
      <c r="F66" s="365">
        <v>40801000</v>
      </c>
      <c r="G66" s="365">
        <v>44319242.850000001</v>
      </c>
      <c r="H66" s="366">
        <f t="shared" si="0"/>
        <v>410.32536663271924</v>
      </c>
      <c r="I66" s="366">
        <v>108.62293289380163</v>
      </c>
    </row>
    <row r="67" spans="2:9" ht="102" customHeight="1" x14ac:dyDescent="0.25">
      <c r="B67" s="361" t="s">
        <v>508</v>
      </c>
      <c r="C67" s="362" t="s">
        <v>85</v>
      </c>
      <c r="D67" s="363" t="s">
        <v>86</v>
      </c>
      <c r="E67" s="364">
        <v>10801000</v>
      </c>
      <c r="F67" s="365">
        <v>40801000</v>
      </c>
      <c r="G67" s="365">
        <v>44319242.850000001</v>
      </c>
      <c r="H67" s="366">
        <f t="shared" si="0"/>
        <v>410.32536663271924</v>
      </c>
      <c r="I67" s="366">
        <v>108.62293289380163</v>
      </c>
    </row>
    <row r="68" spans="2:9" ht="47.25" customHeight="1" x14ac:dyDescent="0.25">
      <c r="B68" s="367" t="s">
        <v>508</v>
      </c>
      <c r="C68" s="368" t="s">
        <v>87</v>
      </c>
      <c r="D68" s="369" t="s">
        <v>88</v>
      </c>
      <c r="E68" s="370">
        <v>1300000</v>
      </c>
      <c r="F68" s="371">
        <v>1300000</v>
      </c>
      <c r="G68" s="371">
        <v>5310093.9000000004</v>
      </c>
      <c r="H68" s="372">
        <f t="shared" si="0"/>
        <v>408.46876153846159</v>
      </c>
      <c r="I68" s="372">
        <v>408.46876153846159</v>
      </c>
    </row>
    <row r="69" spans="2:9" ht="50.25" customHeight="1" x14ac:dyDescent="0.25">
      <c r="B69" s="367" t="s">
        <v>508</v>
      </c>
      <c r="C69" s="368" t="s">
        <v>89</v>
      </c>
      <c r="D69" s="369" t="s">
        <v>90</v>
      </c>
      <c r="E69" s="370">
        <v>8401000</v>
      </c>
      <c r="F69" s="371">
        <v>38401000</v>
      </c>
      <c r="G69" s="371">
        <v>37756102.280000001</v>
      </c>
      <c r="H69" s="372">
        <f t="shared" si="0"/>
        <v>449.42390524937508</v>
      </c>
      <c r="I69" s="372">
        <v>98.320622587953437</v>
      </c>
    </row>
    <row r="70" spans="2:9" ht="50.25" customHeight="1" x14ac:dyDescent="0.25">
      <c r="B70" s="367" t="s">
        <v>508</v>
      </c>
      <c r="C70" s="368" t="s">
        <v>91</v>
      </c>
      <c r="D70" s="369" t="s">
        <v>92</v>
      </c>
      <c r="E70" s="370">
        <v>1100000</v>
      </c>
      <c r="F70" s="371">
        <v>1100000</v>
      </c>
      <c r="G70" s="371">
        <v>1253046.67</v>
      </c>
      <c r="H70" s="372">
        <f t="shared" si="0"/>
        <v>113.91333363636362</v>
      </c>
      <c r="I70" s="372">
        <v>113.91333363636362</v>
      </c>
    </row>
    <row r="71" spans="2:9" ht="50.25" customHeight="1" x14ac:dyDescent="0.25">
      <c r="B71" s="361" t="s">
        <v>508</v>
      </c>
      <c r="C71" s="362" t="s">
        <v>93</v>
      </c>
      <c r="D71" s="363" t="s">
        <v>94</v>
      </c>
      <c r="E71" s="364">
        <v>12000000</v>
      </c>
      <c r="F71" s="365">
        <v>56300108.450000003</v>
      </c>
      <c r="G71" s="365">
        <v>56861746.880000003</v>
      </c>
      <c r="H71" s="366">
        <f t="shared" si="0"/>
        <v>473.84789066666667</v>
      </c>
      <c r="I71" s="366">
        <v>100.99757965919159</v>
      </c>
    </row>
    <row r="72" spans="2:9" ht="50.25" customHeight="1" x14ac:dyDescent="0.25">
      <c r="B72" s="361" t="s">
        <v>508</v>
      </c>
      <c r="C72" s="362" t="s">
        <v>95</v>
      </c>
      <c r="D72" s="363" t="s">
        <v>96</v>
      </c>
      <c r="E72" s="364">
        <v>12000000</v>
      </c>
      <c r="F72" s="365">
        <v>15502574.960000001</v>
      </c>
      <c r="G72" s="365">
        <v>15990431.199999999</v>
      </c>
      <c r="H72" s="366">
        <f t="shared" si="0"/>
        <v>133.25359333333333</v>
      </c>
      <c r="I72" s="366">
        <v>103.14693682345528</v>
      </c>
    </row>
    <row r="73" spans="2:9" ht="53.25" customHeight="1" x14ac:dyDescent="0.25">
      <c r="B73" s="367" t="s">
        <v>508</v>
      </c>
      <c r="C73" s="368" t="s">
        <v>97</v>
      </c>
      <c r="D73" s="369" t="s">
        <v>98</v>
      </c>
      <c r="E73" s="371">
        <v>0</v>
      </c>
      <c r="F73" s="371">
        <v>5695.5</v>
      </c>
      <c r="G73" s="371">
        <v>11391</v>
      </c>
      <c r="H73" s="372">
        <v>0</v>
      </c>
      <c r="I73" s="372">
        <v>200</v>
      </c>
    </row>
    <row r="74" spans="2:9" ht="69.75" customHeight="1" x14ac:dyDescent="0.25">
      <c r="B74" s="367" t="s">
        <v>508</v>
      </c>
      <c r="C74" s="368" t="s">
        <v>99</v>
      </c>
      <c r="D74" s="369" t="s">
        <v>100</v>
      </c>
      <c r="E74" s="371">
        <v>0</v>
      </c>
      <c r="F74" s="371">
        <v>15496879.460000001</v>
      </c>
      <c r="G74" s="371">
        <v>15979040.199999999</v>
      </c>
      <c r="H74" s="372">
        <v>0</v>
      </c>
      <c r="I74" s="372">
        <v>103.11134084280991</v>
      </c>
    </row>
    <row r="75" spans="2:9" ht="90" customHeight="1" x14ac:dyDescent="0.25">
      <c r="B75" s="361" t="s">
        <v>508</v>
      </c>
      <c r="C75" s="362" t="s">
        <v>101</v>
      </c>
      <c r="D75" s="363" t="s">
        <v>102</v>
      </c>
      <c r="E75" s="365">
        <v>0</v>
      </c>
      <c r="F75" s="365">
        <v>40797533.490000002</v>
      </c>
      <c r="G75" s="365">
        <v>40871315.68</v>
      </c>
      <c r="H75" s="372">
        <v>0</v>
      </c>
      <c r="I75" s="366">
        <v>100.18084963400564</v>
      </c>
    </row>
    <row r="76" spans="2:9" ht="23.25" customHeight="1" x14ac:dyDescent="0.25">
      <c r="B76" s="367" t="s">
        <v>508</v>
      </c>
      <c r="C76" s="368" t="s">
        <v>773</v>
      </c>
      <c r="D76" s="369" t="s">
        <v>774</v>
      </c>
      <c r="E76" s="371">
        <v>0</v>
      </c>
      <c r="F76" s="371">
        <v>105490</v>
      </c>
      <c r="G76" s="371">
        <v>6110.1</v>
      </c>
      <c r="H76" s="372">
        <v>0</v>
      </c>
      <c r="I76" s="372">
        <v>5.7921129964925582</v>
      </c>
    </row>
    <row r="77" spans="2:9" ht="15" customHeight="1" x14ac:dyDescent="0.25">
      <c r="B77" s="367" t="s">
        <v>508</v>
      </c>
      <c r="C77" s="368" t="s">
        <v>103</v>
      </c>
      <c r="D77" s="369" t="s">
        <v>104</v>
      </c>
      <c r="E77" s="370">
        <v>12000000</v>
      </c>
      <c r="F77" s="371">
        <v>40692043.490000002</v>
      </c>
      <c r="G77" s="371">
        <v>40865205.579999998</v>
      </c>
      <c r="H77" s="372">
        <f t="shared" ref="H77:H140" si="1">G77/E77*100</f>
        <v>340.54337983333329</v>
      </c>
      <c r="I77" s="372">
        <v>100.42554287066598</v>
      </c>
    </row>
    <row r="78" spans="2:9" ht="34.5" customHeight="1" x14ac:dyDescent="0.25">
      <c r="B78" s="361" t="s">
        <v>508</v>
      </c>
      <c r="C78" s="362" t="s">
        <v>106</v>
      </c>
      <c r="D78" s="363" t="s">
        <v>107</v>
      </c>
      <c r="E78" s="364">
        <v>210550000</v>
      </c>
      <c r="F78" s="365">
        <v>538166510</v>
      </c>
      <c r="G78" s="365">
        <v>615619357.64999998</v>
      </c>
      <c r="H78" s="366">
        <f t="shared" si="1"/>
        <v>292.3863014248397</v>
      </c>
      <c r="I78" s="366">
        <v>114.39198579079178</v>
      </c>
    </row>
    <row r="79" spans="2:9" ht="23.25" customHeight="1" x14ac:dyDescent="0.25">
      <c r="B79" s="361" t="s">
        <v>508</v>
      </c>
      <c r="C79" s="362" t="s">
        <v>108</v>
      </c>
      <c r="D79" s="363" t="s">
        <v>109</v>
      </c>
      <c r="E79" s="364">
        <v>50000</v>
      </c>
      <c r="F79" s="365">
        <v>24500</v>
      </c>
      <c r="G79" s="365">
        <v>1750407.49</v>
      </c>
      <c r="H79" s="366">
        <f t="shared" si="1"/>
        <v>3500.8149799999997</v>
      </c>
      <c r="I79" s="366">
        <v>7144.5203673469396</v>
      </c>
    </row>
    <row r="80" spans="2:9" ht="23.25" customHeight="1" x14ac:dyDescent="0.25">
      <c r="B80" s="367" t="s">
        <v>508</v>
      </c>
      <c r="C80" s="368" t="s">
        <v>110</v>
      </c>
      <c r="D80" s="369" t="s">
        <v>111</v>
      </c>
      <c r="E80" s="370">
        <v>50000</v>
      </c>
      <c r="F80" s="371">
        <v>24500</v>
      </c>
      <c r="G80" s="371">
        <v>1750407.49</v>
      </c>
      <c r="H80" s="372">
        <f t="shared" si="1"/>
        <v>3500.8149799999997</v>
      </c>
      <c r="I80" s="372">
        <v>7144.5203673469396</v>
      </c>
    </row>
    <row r="81" spans="2:9" ht="15" customHeight="1" x14ac:dyDescent="0.25">
      <c r="B81" s="361" t="s">
        <v>508</v>
      </c>
      <c r="C81" s="362" t="s">
        <v>112</v>
      </c>
      <c r="D81" s="363" t="s">
        <v>113</v>
      </c>
      <c r="E81" s="364">
        <v>3500000</v>
      </c>
      <c r="F81" s="365">
        <v>220000</v>
      </c>
      <c r="G81" s="365">
        <v>217943.26</v>
      </c>
      <c r="H81" s="366">
        <f t="shared" si="1"/>
        <v>6.2269502857142864</v>
      </c>
      <c r="I81" s="366">
        <v>99.065118181818193</v>
      </c>
    </row>
    <row r="82" spans="2:9" ht="23.25" customHeight="1" x14ac:dyDescent="0.25">
      <c r="B82" s="367" t="s">
        <v>508</v>
      </c>
      <c r="C82" s="368" t="s">
        <v>114</v>
      </c>
      <c r="D82" s="369" t="s">
        <v>115</v>
      </c>
      <c r="E82" s="370">
        <v>3500000</v>
      </c>
      <c r="F82" s="371">
        <v>220000</v>
      </c>
      <c r="G82" s="371">
        <v>217943.26</v>
      </c>
      <c r="H82" s="372">
        <f t="shared" si="1"/>
        <v>6.2269502857142864</v>
      </c>
      <c r="I82" s="372">
        <v>99.065118181818193</v>
      </c>
    </row>
    <row r="83" spans="2:9" ht="50.25" customHeight="1" x14ac:dyDescent="0.25">
      <c r="B83" s="361" t="s">
        <v>508</v>
      </c>
      <c r="C83" s="362" t="s">
        <v>117</v>
      </c>
      <c r="D83" s="363" t="s">
        <v>118</v>
      </c>
      <c r="E83" s="364">
        <v>25000000</v>
      </c>
      <c r="F83" s="365">
        <v>259887010</v>
      </c>
      <c r="G83" s="365">
        <v>301921654.06999999</v>
      </c>
      <c r="H83" s="366">
        <f t="shared" si="1"/>
        <v>1207.68661628</v>
      </c>
      <c r="I83" s="366">
        <v>116.17419973010578</v>
      </c>
    </row>
    <row r="84" spans="2:9" ht="52.5" customHeight="1" x14ac:dyDescent="0.25">
      <c r="B84" s="367" t="s">
        <v>508</v>
      </c>
      <c r="C84" s="368" t="s">
        <v>119</v>
      </c>
      <c r="D84" s="369" t="s">
        <v>120</v>
      </c>
      <c r="E84" s="370">
        <v>25000000</v>
      </c>
      <c r="F84" s="371">
        <v>119267010</v>
      </c>
      <c r="G84" s="371">
        <v>162140232.75999999</v>
      </c>
      <c r="H84" s="372">
        <f t="shared" si="1"/>
        <v>648.5609310399999</v>
      </c>
      <c r="I84" s="372">
        <v>135.94726048720429</v>
      </c>
    </row>
    <row r="85" spans="2:9" ht="34.5" customHeight="1" x14ac:dyDescent="0.25">
      <c r="B85" s="367" t="s">
        <v>508</v>
      </c>
      <c r="C85" s="368" t="s">
        <v>926</v>
      </c>
      <c r="D85" s="369" t="s">
        <v>927</v>
      </c>
      <c r="E85" s="370">
        <v>0</v>
      </c>
      <c r="F85" s="371">
        <v>140620000</v>
      </c>
      <c r="G85" s="371">
        <v>139781421.31</v>
      </c>
      <c r="H85" s="372">
        <v>0</v>
      </c>
      <c r="I85" s="372">
        <v>99.403656172663929</v>
      </c>
    </row>
    <row r="86" spans="2:9" ht="34.5" customHeight="1" x14ac:dyDescent="0.25">
      <c r="B86" s="361" t="s">
        <v>508</v>
      </c>
      <c r="C86" s="362" t="s">
        <v>122</v>
      </c>
      <c r="D86" s="363" t="s">
        <v>123</v>
      </c>
      <c r="E86" s="364">
        <v>77000000</v>
      </c>
      <c r="F86" s="365">
        <v>196855000</v>
      </c>
      <c r="G86" s="365">
        <v>226344395.40000001</v>
      </c>
      <c r="H86" s="366">
        <f t="shared" si="1"/>
        <v>293.95376025974025</v>
      </c>
      <c r="I86" s="366">
        <v>114.9802623250616</v>
      </c>
    </row>
    <row r="87" spans="2:9" ht="57" customHeight="1" x14ac:dyDescent="0.25">
      <c r="B87" s="367" t="s">
        <v>508</v>
      </c>
      <c r="C87" s="368" t="s">
        <v>124</v>
      </c>
      <c r="D87" s="369" t="s">
        <v>125</v>
      </c>
      <c r="E87" s="370">
        <v>77000000</v>
      </c>
      <c r="F87" s="371">
        <v>193000000</v>
      </c>
      <c r="G87" s="371">
        <v>222488430.72</v>
      </c>
      <c r="H87" s="372">
        <f t="shared" si="1"/>
        <v>288.9460139220779</v>
      </c>
      <c r="I87" s="372">
        <v>115.27897964766839</v>
      </c>
    </row>
    <row r="88" spans="2:9" ht="79.5" customHeight="1" x14ac:dyDescent="0.25">
      <c r="B88" s="367" t="s">
        <v>508</v>
      </c>
      <c r="C88" s="368" t="s">
        <v>1474</v>
      </c>
      <c r="D88" s="369" t="s">
        <v>1475</v>
      </c>
      <c r="E88" s="370">
        <v>0</v>
      </c>
      <c r="F88" s="371">
        <v>3855000</v>
      </c>
      <c r="G88" s="371">
        <v>3855964.68</v>
      </c>
      <c r="H88" s="372">
        <v>0</v>
      </c>
      <c r="I88" s="372">
        <v>100.02502412451362</v>
      </c>
    </row>
    <row r="89" spans="2:9" ht="79.5" customHeight="1" x14ac:dyDescent="0.25">
      <c r="B89" s="361" t="s">
        <v>508</v>
      </c>
      <c r="C89" s="362" t="s">
        <v>127</v>
      </c>
      <c r="D89" s="363" t="s">
        <v>128</v>
      </c>
      <c r="E89" s="364">
        <v>105000000</v>
      </c>
      <c r="F89" s="365">
        <v>81180000</v>
      </c>
      <c r="G89" s="365">
        <v>85384957.430000007</v>
      </c>
      <c r="H89" s="366">
        <f t="shared" si="1"/>
        <v>81.319007076190488</v>
      </c>
      <c r="I89" s="366">
        <v>105.1797948139936</v>
      </c>
    </row>
    <row r="90" spans="2:9" ht="34.5" customHeight="1" x14ac:dyDescent="0.25">
      <c r="B90" s="367" t="s">
        <v>508</v>
      </c>
      <c r="C90" s="368" t="s">
        <v>129</v>
      </c>
      <c r="D90" s="369" t="s">
        <v>130</v>
      </c>
      <c r="E90" s="371">
        <v>105000000</v>
      </c>
      <c r="F90" s="371">
        <v>81180000</v>
      </c>
      <c r="G90" s="371">
        <v>85384957.430000007</v>
      </c>
      <c r="H90" s="372">
        <f t="shared" si="1"/>
        <v>81.319007076190488</v>
      </c>
      <c r="I90" s="372">
        <v>105.1797948139936</v>
      </c>
    </row>
    <row r="91" spans="2:9" ht="45.75" customHeight="1" x14ac:dyDescent="0.25">
      <c r="B91" s="361" t="s">
        <v>508</v>
      </c>
      <c r="C91" s="362" t="s">
        <v>131</v>
      </c>
      <c r="D91" s="363" t="s">
        <v>132</v>
      </c>
      <c r="E91" s="364">
        <v>10950000</v>
      </c>
      <c r="F91" s="365">
        <v>33046668.579999998</v>
      </c>
      <c r="G91" s="365">
        <v>54284562.549999997</v>
      </c>
      <c r="H91" s="366">
        <f t="shared" si="1"/>
        <v>495.74942968036521</v>
      </c>
      <c r="I91" s="366">
        <v>164.26636899446279</v>
      </c>
    </row>
    <row r="92" spans="2:9" ht="15" customHeight="1" x14ac:dyDescent="0.25">
      <c r="B92" s="361" t="s">
        <v>508</v>
      </c>
      <c r="C92" s="362" t="s">
        <v>720</v>
      </c>
      <c r="D92" s="363" t="s">
        <v>721</v>
      </c>
      <c r="E92" s="365">
        <v>0</v>
      </c>
      <c r="F92" s="365">
        <v>3424593.49</v>
      </c>
      <c r="G92" s="365">
        <v>6849891.8600000003</v>
      </c>
      <c r="H92" s="372">
        <v>0</v>
      </c>
      <c r="I92" s="366">
        <v>200.02058288091882</v>
      </c>
    </row>
    <row r="93" spans="2:9" ht="45.75" customHeight="1" x14ac:dyDescent="0.25">
      <c r="B93" s="367" t="s">
        <v>508</v>
      </c>
      <c r="C93" s="368" t="s">
        <v>722</v>
      </c>
      <c r="D93" s="369" t="s">
        <v>723</v>
      </c>
      <c r="E93" s="371">
        <v>0</v>
      </c>
      <c r="F93" s="371">
        <v>0</v>
      </c>
      <c r="G93" s="371">
        <v>34775</v>
      </c>
      <c r="H93" s="372">
        <v>0</v>
      </c>
      <c r="I93" s="372">
        <v>0</v>
      </c>
    </row>
    <row r="94" spans="2:9" ht="57" customHeight="1" x14ac:dyDescent="0.25">
      <c r="B94" s="367" t="s">
        <v>508</v>
      </c>
      <c r="C94" s="368" t="s">
        <v>724</v>
      </c>
      <c r="D94" s="369" t="s">
        <v>725</v>
      </c>
      <c r="E94" s="371">
        <v>0</v>
      </c>
      <c r="F94" s="371">
        <v>0</v>
      </c>
      <c r="G94" s="371">
        <v>203111.07</v>
      </c>
      <c r="H94" s="372">
        <v>0</v>
      </c>
      <c r="I94" s="372">
        <v>0</v>
      </c>
    </row>
    <row r="95" spans="2:9" ht="79.5" customHeight="1" x14ac:dyDescent="0.25">
      <c r="B95" s="367" t="s">
        <v>508</v>
      </c>
      <c r="C95" s="368" t="s">
        <v>726</v>
      </c>
      <c r="D95" s="369" t="s">
        <v>727</v>
      </c>
      <c r="E95" s="371">
        <v>0</v>
      </c>
      <c r="F95" s="371">
        <v>0</v>
      </c>
      <c r="G95" s="371">
        <v>300753.42</v>
      </c>
      <c r="H95" s="372">
        <v>0</v>
      </c>
      <c r="I95" s="372">
        <v>0</v>
      </c>
    </row>
    <row r="96" spans="2:9" ht="57" customHeight="1" x14ac:dyDescent="0.25">
      <c r="B96" s="367" t="s">
        <v>508</v>
      </c>
      <c r="C96" s="368" t="s">
        <v>728</v>
      </c>
      <c r="D96" s="369" t="s">
        <v>1157</v>
      </c>
      <c r="E96" s="371">
        <v>0</v>
      </c>
      <c r="F96" s="371">
        <v>0</v>
      </c>
      <c r="G96" s="371">
        <v>2078398.7</v>
      </c>
      <c r="H96" s="372">
        <v>0</v>
      </c>
      <c r="I96" s="372">
        <v>0</v>
      </c>
    </row>
    <row r="97" spans="2:9" ht="68.25" customHeight="1" x14ac:dyDescent="0.25">
      <c r="B97" s="367" t="s">
        <v>508</v>
      </c>
      <c r="C97" s="368" t="s">
        <v>729</v>
      </c>
      <c r="D97" s="369" t="s">
        <v>730</v>
      </c>
      <c r="E97" s="371">
        <v>0</v>
      </c>
      <c r="F97" s="371">
        <v>0</v>
      </c>
      <c r="G97" s="371">
        <v>16000</v>
      </c>
      <c r="H97" s="372">
        <v>0</v>
      </c>
      <c r="I97" s="372">
        <v>0</v>
      </c>
    </row>
    <row r="98" spans="2:9" ht="57" customHeight="1" x14ac:dyDescent="0.25">
      <c r="B98" s="367" t="s">
        <v>508</v>
      </c>
      <c r="C98" s="368" t="s">
        <v>928</v>
      </c>
      <c r="D98" s="369" t="s">
        <v>929</v>
      </c>
      <c r="E98" s="371">
        <v>0</v>
      </c>
      <c r="F98" s="371">
        <v>272000</v>
      </c>
      <c r="G98" s="371">
        <v>272000</v>
      </c>
      <c r="H98" s="372">
        <v>0</v>
      </c>
      <c r="I98" s="372">
        <v>100</v>
      </c>
    </row>
    <row r="99" spans="2:9" ht="57" customHeight="1" x14ac:dyDescent="0.25">
      <c r="B99" s="367" t="s">
        <v>508</v>
      </c>
      <c r="C99" s="368" t="s">
        <v>731</v>
      </c>
      <c r="D99" s="369" t="s">
        <v>732</v>
      </c>
      <c r="E99" s="371">
        <v>0</v>
      </c>
      <c r="F99" s="371">
        <v>217000</v>
      </c>
      <c r="G99" s="371">
        <v>357391.37</v>
      </c>
      <c r="H99" s="372">
        <v>0</v>
      </c>
      <c r="I99" s="372">
        <v>164.69648387096774</v>
      </c>
    </row>
    <row r="100" spans="2:9" ht="68.25" customHeight="1" x14ac:dyDescent="0.25">
      <c r="B100" s="367" t="s">
        <v>508</v>
      </c>
      <c r="C100" s="368" t="s">
        <v>733</v>
      </c>
      <c r="D100" s="369" t="s">
        <v>1158</v>
      </c>
      <c r="E100" s="371">
        <v>0</v>
      </c>
      <c r="F100" s="371">
        <v>0</v>
      </c>
      <c r="G100" s="371">
        <v>150990.54999999999</v>
      </c>
      <c r="H100" s="372">
        <v>0</v>
      </c>
      <c r="I100" s="372">
        <v>0</v>
      </c>
    </row>
    <row r="101" spans="2:9" ht="68.25" customHeight="1" x14ac:dyDescent="0.25">
      <c r="B101" s="367" t="s">
        <v>508</v>
      </c>
      <c r="C101" s="368" t="s">
        <v>734</v>
      </c>
      <c r="D101" s="369" t="s">
        <v>735</v>
      </c>
      <c r="E101" s="371">
        <v>0</v>
      </c>
      <c r="F101" s="371">
        <v>0</v>
      </c>
      <c r="G101" s="371">
        <v>42881.5</v>
      </c>
      <c r="H101" s="372">
        <v>0</v>
      </c>
      <c r="I101" s="372">
        <v>0</v>
      </c>
    </row>
    <row r="102" spans="2:9" ht="68.25" customHeight="1" x14ac:dyDescent="0.25">
      <c r="B102" s="367" t="s">
        <v>508</v>
      </c>
      <c r="C102" s="368" t="s">
        <v>736</v>
      </c>
      <c r="D102" s="369" t="s">
        <v>737</v>
      </c>
      <c r="E102" s="371">
        <v>0</v>
      </c>
      <c r="F102" s="371">
        <v>0</v>
      </c>
      <c r="G102" s="371">
        <v>16750</v>
      </c>
      <c r="H102" s="372">
        <v>0</v>
      </c>
      <c r="I102" s="372">
        <v>0</v>
      </c>
    </row>
    <row r="103" spans="2:9" ht="68.25" customHeight="1" x14ac:dyDescent="0.25">
      <c r="B103" s="367" t="s">
        <v>508</v>
      </c>
      <c r="C103" s="368" t="s">
        <v>738</v>
      </c>
      <c r="D103" s="369" t="s">
        <v>739</v>
      </c>
      <c r="E103" s="371">
        <v>0</v>
      </c>
      <c r="F103" s="371">
        <v>0</v>
      </c>
      <c r="G103" s="371">
        <v>141150</v>
      </c>
      <c r="H103" s="372">
        <v>0</v>
      </c>
      <c r="I103" s="372">
        <v>0</v>
      </c>
    </row>
    <row r="104" spans="2:9" ht="90.75" customHeight="1" x14ac:dyDescent="0.25">
      <c r="B104" s="367" t="s">
        <v>508</v>
      </c>
      <c r="C104" s="368" t="s">
        <v>740</v>
      </c>
      <c r="D104" s="369" t="s">
        <v>741</v>
      </c>
      <c r="E104" s="371">
        <v>0</v>
      </c>
      <c r="F104" s="371">
        <v>2935593.49</v>
      </c>
      <c r="G104" s="371">
        <v>3235690.25</v>
      </c>
      <c r="H104" s="372">
        <v>0</v>
      </c>
      <c r="I104" s="372">
        <v>110.22269469605615</v>
      </c>
    </row>
    <row r="105" spans="2:9" ht="57" customHeight="1" x14ac:dyDescent="0.25">
      <c r="B105" s="361" t="s">
        <v>508</v>
      </c>
      <c r="C105" s="362" t="s">
        <v>930</v>
      </c>
      <c r="D105" s="363" t="s">
        <v>931</v>
      </c>
      <c r="E105" s="365">
        <v>0</v>
      </c>
      <c r="F105" s="365">
        <v>3223890.65</v>
      </c>
      <c r="G105" s="365">
        <v>3182131.85</v>
      </c>
      <c r="H105" s="372">
        <v>0</v>
      </c>
      <c r="I105" s="366">
        <v>98.704707927981374</v>
      </c>
    </row>
    <row r="106" spans="2:9" ht="68.25" customHeight="1" x14ac:dyDescent="0.25">
      <c r="B106" s="367" t="s">
        <v>508</v>
      </c>
      <c r="C106" s="368" t="s">
        <v>932</v>
      </c>
      <c r="D106" s="369" t="s">
        <v>933</v>
      </c>
      <c r="E106" s="371">
        <v>0</v>
      </c>
      <c r="F106" s="371">
        <v>3223890.65</v>
      </c>
      <c r="G106" s="371">
        <v>3182131.85</v>
      </c>
      <c r="H106" s="372">
        <v>0</v>
      </c>
      <c r="I106" s="372">
        <v>98.704707927981374</v>
      </c>
    </row>
    <row r="107" spans="2:9" ht="45.75" customHeight="1" x14ac:dyDescent="0.25">
      <c r="B107" s="361" t="s">
        <v>508</v>
      </c>
      <c r="C107" s="362" t="s">
        <v>742</v>
      </c>
      <c r="D107" s="363" t="s">
        <v>743</v>
      </c>
      <c r="E107" s="364">
        <v>6650000</v>
      </c>
      <c r="F107" s="365">
        <v>14509952.699999999</v>
      </c>
      <c r="G107" s="365">
        <v>28729372.84</v>
      </c>
      <c r="H107" s="366">
        <f t="shared" si="1"/>
        <v>432.02064421052631</v>
      </c>
      <c r="I107" s="366">
        <v>197.99770153627034</v>
      </c>
    </row>
    <row r="108" spans="2:9" ht="45.75" customHeight="1" x14ac:dyDescent="0.25">
      <c r="B108" s="367" t="s">
        <v>508</v>
      </c>
      <c r="C108" s="368" t="s">
        <v>744</v>
      </c>
      <c r="D108" s="369" t="s">
        <v>745</v>
      </c>
      <c r="E108" s="370">
        <v>6650000</v>
      </c>
      <c r="F108" s="371">
        <v>6784126.1299999999</v>
      </c>
      <c r="G108" s="371">
        <v>18788385.039999999</v>
      </c>
      <c r="H108" s="372">
        <f t="shared" si="1"/>
        <v>282.53210586466162</v>
      </c>
      <c r="I108" s="372">
        <v>276.94628136284371</v>
      </c>
    </row>
    <row r="109" spans="2:9" ht="124.5" customHeight="1" x14ac:dyDescent="0.25">
      <c r="B109" s="367" t="s">
        <v>508</v>
      </c>
      <c r="C109" s="368" t="s">
        <v>746</v>
      </c>
      <c r="D109" s="369" t="s">
        <v>747</v>
      </c>
      <c r="E109" s="371">
        <v>0</v>
      </c>
      <c r="F109" s="371">
        <v>7725826.5700000003</v>
      </c>
      <c r="G109" s="371">
        <v>9940987.8000000007</v>
      </c>
      <c r="H109" s="372">
        <v>0</v>
      </c>
      <c r="I109" s="372">
        <v>128.67215837592894</v>
      </c>
    </row>
    <row r="110" spans="2:9" ht="57" customHeight="1" x14ac:dyDescent="0.25">
      <c r="B110" s="361" t="s">
        <v>508</v>
      </c>
      <c r="C110" s="362" t="s">
        <v>748</v>
      </c>
      <c r="D110" s="363" t="s">
        <v>749</v>
      </c>
      <c r="E110" s="364">
        <v>4300000</v>
      </c>
      <c r="F110" s="365">
        <v>11888231.74</v>
      </c>
      <c r="G110" s="365">
        <v>12696149</v>
      </c>
      <c r="H110" s="366">
        <f t="shared" si="1"/>
        <v>295.25927906976744</v>
      </c>
      <c r="I110" s="366">
        <v>106.79594137857882</v>
      </c>
    </row>
    <row r="111" spans="2:9" ht="90.75" customHeight="1" x14ac:dyDescent="0.25">
      <c r="B111" s="367" t="s">
        <v>508</v>
      </c>
      <c r="C111" s="368" t="s">
        <v>750</v>
      </c>
      <c r="D111" s="369" t="s">
        <v>751</v>
      </c>
      <c r="E111" s="370">
        <v>4300000</v>
      </c>
      <c r="F111" s="371">
        <v>11888231.74</v>
      </c>
      <c r="G111" s="371">
        <v>12522148.689999999</v>
      </c>
      <c r="H111" s="372">
        <f t="shared" si="1"/>
        <v>291.21276023255814</v>
      </c>
      <c r="I111" s="372">
        <v>105.33230646797603</v>
      </c>
    </row>
    <row r="112" spans="2:9" ht="23.25" customHeight="1" x14ac:dyDescent="0.25">
      <c r="B112" s="367" t="s">
        <v>508</v>
      </c>
      <c r="C112" s="368" t="s">
        <v>1476</v>
      </c>
      <c r="D112" s="369" t="s">
        <v>1477</v>
      </c>
      <c r="E112" s="371">
        <v>0</v>
      </c>
      <c r="F112" s="371">
        <v>0</v>
      </c>
      <c r="G112" s="371">
        <v>40782.06</v>
      </c>
      <c r="H112" s="372">
        <v>0</v>
      </c>
      <c r="I112" s="372">
        <v>0</v>
      </c>
    </row>
    <row r="113" spans="2:9" ht="90.75" customHeight="1" x14ac:dyDescent="0.25">
      <c r="B113" s="367" t="s">
        <v>508</v>
      </c>
      <c r="C113" s="368" t="s">
        <v>752</v>
      </c>
      <c r="D113" s="369" t="s">
        <v>753</v>
      </c>
      <c r="E113" s="371">
        <v>0</v>
      </c>
      <c r="F113" s="371">
        <v>0</v>
      </c>
      <c r="G113" s="371">
        <v>133218.25</v>
      </c>
      <c r="H113" s="372">
        <v>0</v>
      </c>
      <c r="I113" s="372">
        <v>0</v>
      </c>
    </row>
    <row r="114" spans="2:9" ht="68.25" customHeight="1" x14ac:dyDescent="0.25">
      <c r="B114" s="361" t="s">
        <v>508</v>
      </c>
      <c r="C114" s="362" t="s">
        <v>754</v>
      </c>
      <c r="D114" s="363" t="s">
        <v>755</v>
      </c>
      <c r="E114" s="365">
        <v>0</v>
      </c>
      <c r="F114" s="365">
        <v>0</v>
      </c>
      <c r="G114" s="365">
        <v>2827017</v>
      </c>
      <c r="H114" s="372">
        <v>0</v>
      </c>
      <c r="I114" s="366">
        <v>0</v>
      </c>
    </row>
    <row r="115" spans="2:9" ht="23.25" customHeight="1" x14ac:dyDescent="0.25">
      <c r="B115" s="367" t="s">
        <v>508</v>
      </c>
      <c r="C115" s="368" t="s">
        <v>756</v>
      </c>
      <c r="D115" s="369" t="s">
        <v>1159</v>
      </c>
      <c r="E115" s="371">
        <v>0</v>
      </c>
      <c r="F115" s="371">
        <v>0</v>
      </c>
      <c r="G115" s="371">
        <v>2827017</v>
      </c>
      <c r="H115" s="372">
        <v>0</v>
      </c>
      <c r="I115" s="372">
        <v>0</v>
      </c>
    </row>
    <row r="116" spans="2:9" ht="113.25" customHeight="1" x14ac:dyDescent="0.25">
      <c r="B116" s="361" t="s">
        <v>508</v>
      </c>
      <c r="C116" s="362" t="s">
        <v>133</v>
      </c>
      <c r="D116" s="363" t="s">
        <v>134</v>
      </c>
      <c r="E116" s="364">
        <v>6000000</v>
      </c>
      <c r="F116" s="365">
        <v>67968478</v>
      </c>
      <c r="G116" s="365">
        <v>68642887.019999996</v>
      </c>
      <c r="H116" s="366">
        <f t="shared" si="1"/>
        <v>1144.048117</v>
      </c>
      <c r="I116" s="366">
        <v>100.99223793123629</v>
      </c>
    </row>
    <row r="117" spans="2:9" ht="66.75" customHeight="1" x14ac:dyDescent="0.25">
      <c r="B117" s="361" t="s">
        <v>508</v>
      </c>
      <c r="C117" s="362" t="s">
        <v>135</v>
      </c>
      <c r="D117" s="363" t="s">
        <v>136</v>
      </c>
      <c r="E117" s="364">
        <v>6000000</v>
      </c>
      <c r="F117" s="365">
        <v>67968478</v>
      </c>
      <c r="G117" s="365">
        <v>68521257.530000001</v>
      </c>
      <c r="H117" s="366">
        <f t="shared" si="1"/>
        <v>1142.0209588333335</v>
      </c>
      <c r="I117" s="366">
        <v>100.81328808039515</v>
      </c>
    </row>
    <row r="118" spans="2:9" ht="66.75" customHeight="1" x14ac:dyDescent="0.25">
      <c r="B118" s="367" t="s">
        <v>508</v>
      </c>
      <c r="C118" s="368" t="s">
        <v>137</v>
      </c>
      <c r="D118" s="369" t="s">
        <v>138</v>
      </c>
      <c r="E118" s="370">
        <v>6000000</v>
      </c>
      <c r="F118" s="371">
        <v>67968478</v>
      </c>
      <c r="G118" s="371">
        <v>68521257.530000001</v>
      </c>
      <c r="H118" s="372">
        <f t="shared" si="1"/>
        <v>1142.0209588333335</v>
      </c>
      <c r="I118" s="372">
        <v>100.81328808039515</v>
      </c>
    </row>
    <row r="119" spans="2:9" ht="66.75" customHeight="1" x14ac:dyDescent="0.25">
      <c r="B119" s="361" t="s">
        <v>508</v>
      </c>
      <c r="C119" s="362" t="s">
        <v>775</v>
      </c>
      <c r="D119" s="363" t="s">
        <v>776</v>
      </c>
      <c r="E119" s="365">
        <v>0</v>
      </c>
      <c r="F119" s="365">
        <v>0</v>
      </c>
      <c r="G119" s="365">
        <v>121629.49</v>
      </c>
      <c r="H119" s="372">
        <v>0</v>
      </c>
      <c r="I119" s="366">
        <v>0</v>
      </c>
    </row>
    <row r="120" spans="2:9" ht="66.75" customHeight="1" x14ac:dyDescent="0.25">
      <c r="B120" s="367" t="s">
        <v>508</v>
      </c>
      <c r="C120" s="368" t="s">
        <v>777</v>
      </c>
      <c r="D120" s="369" t="s">
        <v>778</v>
      </c>
      <c r="E120" s="371">
        <v>0</v>
      </c>
      <c r="F120" s="371">
        <v>0</v>
      </c>
      <c r="G120" s="371">
        <v>121629.49</v>
      </c>
      <c r="H120" s="372">
        <v>0</v>
      </c>
      <c r="I120" s="372">
        <v>0</v>
      </c>
    </row>
    <row r="121" spans="2:9" ht="66.75" customHeight="1" x14ac:dyDescent="0.25">
      <c r="B121" s="361" t="s">
        <v>508</v>
      </c>
      <c r="C121" s="362" t="s">
        <v>139</v>
      </c>
      <c r="D121" s="363" t="s">
        <v>140</v>
      </c>
      <c r="E121" s="364">
        <v>6833150470</v>
      </c>
      <c r="F121" s="365">
        <v>6902066823.1000004</v>
      </c>
      <c r="G121" s="365">
        <v>6663490071.4300003</v>
      </c>
      <c r="H121" s="366">
        <f t="shared" si="1"/>
        <v>97.5170984553191</v>
      </c>
      <c r="I121" s="366">
        <v>96.543401305946134</v>
      </c>
    </row>
    <row r="122" spans="2:9" ht="66.75" customHeight="1" x14ac:dyDescent="0.25">
      <c r="B122" s="361" t="s">
        <v>508</v>
      </c>
      <c r="C122" s="362" t="s">
        <v>141</v>
      </c>
      <c r="D122" s="363" t="s">
        <v>142</v>
      </c>
      <c r="E122" s="364">
        <v>6833150470</v>
      </c>
      <c r="F122" s="365">
        <v>6742892210.0100002</v>
      </c>
      <c r="G122" s="365">
        <v>6585062821.2600002</v>
      </c>
      <c r="H122" s="366">
        <f t="shared" si="1"/>
        <v>96.369351884914664</v>
      </c>
      <c r="I122" s="366">
        <v>97.659322085622279</v>
      </c>
    </row>
    <row r="123" spans="2:9" ht="66.75" customHeight="1" x14ac:dyDescent="0.25">
      <c r="B123" s="361" t="s">
        <v>508</v>
      </c>
      <c r="C123" s="362" t="s">
        <v>757</v>
      </c>
      <c r="D123" s="363" t="s">
        <v>758</v>
      </c>
      <c r="E123" s="371">
        <v>0</v>
      </c>
      <c r="F123" s="365">
        <v>13518000</v>
      </c>
      <c r="G123" s="365">
        <v>13518000</v>
      </c>
      <c r="H123" s="372">
        <v>0</v>
      </c>
      <c r="I123" s="366">
        <v>100</v>
      </c>
    </row>
    <row r="124" spans="2:9" ht="66.75" customHeight="1" x14ac:dyDescent="0.25">
      <c r="B124" s="367" t="s">
        <v>508</v>
      </c>
      <c r="C124" s="368" t="s">
        <v>779</v>
      </c>
      <c r="D124" s="369" t="s">
        <v>780</v>
      </c>
      <c r="E124" s="371">
        <v>0</v>
      </c>
      <c r="F124" s="371">
        <v>13518000</v>
      </c>
      <c r="G124" s="371">
        <v>13518000</v>
      </c>
      <c r="H124" s="372">
        <v>0</v>
      </c>
      <c r="I124" s="372">
        <v>100</v>
      </c>
    </row>
    <row r="125" spans="2:9" ht="92.25" customHeight="1" x14ac:dyDescent="0.25">
      <c r="B125" s="361" t="s">
        <v>508</v>
      </c>
      <c r="C125" s="362" t="s">
        <v>143</v>
      </c>
      <c r="D125" s="363" t="s">
        <v>144</v>
      </c>
      <c r="E125" s="364">
        <v>2964396440</v>
      </c>
      <c r="F125" s="365">
        <v>2757179360.0100002</v>
      </c>
      <c r="G125" s="365">
        <v>2590686287.3800001</v>
      </c>
      <c r="H125" s="366">
        <f t="shared" si="1"/>
        <v>87.393381412237829</v>
      </c>
      <c r="I125" s="366">
        <v>93.961471094524796</v>
      </c>
    </row>
    <row r="126" spans="2:9" ht="66.75" customHeight="1" x14ac:dyDescent="0.25">
      <c r="B126" s="367" t="s">
        <v>508</v>
      </c>
      <c r="C126" s="368" t="s">
        <v>781</v>
      </c>
      <c r="D126" s="369" t="s">
        <v>782</v>
      </c>
      <c r="E126" s="371">
        <v>0</v>
      </c>
      <c r="F126" s="371">
        <v>81319909</v>
      </c>
      <c r="G126" s="371">
        <v>29484493.5</v>
      </c>
      <c r="H126" s="372">
        <v>0</v>
      </c>
      <c r="I126" s="372">
        <v>36.25741083896196</v>
      </c>
    </row>
    <row r="127" spans="2:9" ht="66.75" customHeight="1" x14ac:dyDescent="0.25">
      <c r="B127" s="367" t="s">
        <v>508</v>
      </c>
      <c r="C127" s="368" t="s">
        <v>1160</v>
      </c>
      <c r="D127" s="369" t="s">
        <v>1161</v>
      </c>
      <c r="E127" s="370">
        <v>2213700</v>
      </c>
      <c r="F127" s="371">
        <v>1917296.23</v>
      </c>
      <c r="G127" s="371">
        <v>1917295.35</v>
      </c>
      <c r="H127" s="372">
        <f t="shared" si="1"/>
        <v>86.610441794281073</v>
      </c>
      <c r="I127" s="372">
        <v>99.999954102032532</v>
      </c>
    </row>
    <row r="128" spans="2:9" ht="66.75" customHeight="1" x14ac:dyDescent="0.25">
      <c r="B128" s="367" t="s">
        <v>508</v>
      </c>
      <c r="C128" s="368" t="s">
        <v>934</v>
      </c>
      <c r="D128" s="369" t="s">
        <v>935</v>
      </c>
      <c r="E128" s="370">
        <v>102758430</v>
      </c>
      <c r="F128" s="371">
        <v>173848130</v>
      </c>
      <c r="G128" s="371">
        <v>122376197.45</v>
      </c>
      <c r="H128" s="372">
        <f t="shared" si="1"/>
        <v>119.09115140237157</v>
      </c>
      <c r="I128" s="372">
        <v>70.392587743106589</v>
      </c>
    </row>
    <row r="129" spans="2:9" ht="79.5" customHeight="1" x14ac:dyDescent="0.25">
      <c r="B129" s="367" t="s">
        <v>508</v>
      </c>
      <c r="C129" s="368" t="s">
        <v>783</v>
      </c>
      <c r="D129" s="369" t="s">
        <v>784</v>
      </c>
      <c r="E129" s="370">
        <v>163036000</v>
      </c>
      <c r="F129" s="371">
        <v>163035994.16999999</v>
      </c>
      <c r="G129" s="371">
        <v>161916485.53999999</v>
      </c>
      <c r="H129" s="372">
        <f t="shared" si="1"/>
        <v>99.313332969405522</v>
      </c>
      <c r="I129" s="372">
        <v>99.313336520748493</v>
      </c>
    </row>
    <row r="130" spans="2:9" ht="68.25" customHeight="1" x14ac:dyDescent="0.25">
      <c r="B130" s="367" t="s">
        <v>508</v>
      </c>
      <c r="C130" s="368" t="s">
        <v>1162</v>
      </c>
      <c r="D130" s="369" t="s">
        <v>1163</v>
      </c>
      <c r="E130" s="370">
        <v>1116832830</v>
      </c>
      <c r="F130" s="371">
        <v>863280795</v>
      </c>
      <c r="G130" s="371">
        <v>863280794.11000001</v>
      </c>
      <c r="H130" s="372">
        <f t="shared" si="1"/>
        <v>77.297225772813277</v>
      </c>
      <c r="I130" s="372">
        <v>99.999999896904924</v>
      </c>
    </row>
    <row r="131" spans="2:9" ht="102" customHeight="1" x14ac:dyDescent="0.25">
      <c r="B131" s="367" t="s">
        <v>508</v>
      </c>
      <c r="C131" s="368" t="s">
        <v>785</v>
      </c>
      <c r="D131" s="369" t="s">
        <v>786</v>
      </c>
      <c r="E131" s="370">
        <v>787530</v>
      </c>
      <c r="F131" s="371">
        <v>787525.37</v>
      </c>
      <c r="G131" s="371">
        <v>787525.37</v>
      </c>
      <c r="H131" s="372">
        <f t="shared" si="1"/>
        <v>99.999412085888792</v>
      </c>
      <c r="I131" s="372">
        <v>100</v>
      </c>
    </row>
    <row r="132" spans="2:9" ht="113.25" customHeight="1" x14ac:dyDescent="0.25">
      <c r="B132" s="367" t="s">
        <v>508</v>
      </c>
      <c r="C132" s="368" t="s">
        <v>787</v>
      </c>
      <c r="D132" s="369" t="s">
        <v>788</v>
      </c>
      <c r="E132" s="370">
        <v>62394860</v>
      </c>
      <c r="F132" s="371">
        <v>75047710</v>
      </c>
      <c r="G132" s="371">
        <v>63108149.840000004</v>
      </c>
      <c r="H132" s="372">
        <f t="shared" si="1"/>
        <v>101.14318685866112</v>
      </c>
      <c r="I132" s="372">
        <v>84.090706884993565</v>
      </c>
    </row>
    <row r="133" spans="2:9" ht="113.25" customHeight="1" x14ac:dyDescent="0.25">
      <c r="B133" s="367" t="s">
        <v>508</v>
      </c>
      <c r="C133" s="368" t="s">
        <v>936</v>
      </c>
      <c r="D133" s="369" t="s">
        <v>937</v>
      </c>
      <c r="E133" s="370">
        <v>46800000</v>
      </c>
      <c r="F133" s="371">
        <v>714796923.87</v>
      </c>
      <c r="G133" s="371">
        <v>695899641.99000001</v>
      </c>
      <c r="H133" s="372">
        <f t="shared" si="1"/>
        <v>1486.9650469871794</v>
      </c>
      <c r="I133" s="372">
        <v>97.356272635074063</v>
      </c>
    </row>
    <row r="134" spans="2:9" ht="34.5" customHeight="1" x14ac:dyDescent="0.25">
      <c r="B134" s="367" t="s">
        <v>508</v>
      </c>
      <c r="C134" s="368" t="s">
        <v>1478</v>
      </c>
      <c r="D134" s="369" t="s">
        <v>1479</v>
      </c>
      <c r="E134" s="371">
        <v>0</v>
      </c>
      <c r="F134" s="371">
        <v>1009871.2</v>
      </c>
      <c r="G134" s="371">
        <v>881234.84</v>
      </c>
      <c r="H134" s="372">
        <v>0</v>
      </c>
      <c r="I134" s="372">
        <v>87.262102335426533</v>
      </c>
    </row>
    <row r="135" spans="2:9" ht="23.25" customHeight="1" x14ac:dyDescent="0.25">
      <c r="B135" s="367" t="s">
        <v>508</v>
      </c>
      <c r="C135" s="368" t="s">
        <v>938</v>
      </c>
      <c r="D135" s="369" t="s">
        <v>939</v>
      </c>
      <c r="E135" s="370">
        <v>338832820</v>
      </c>
      <c r="F135" s="371">
        <v>396187960</v>
      </c>
      <c r="G135" s="371">
        <v>369875168.41000003</v>
      </c>
      <c r="H135" s="372">
        <f t="shared" si="1"/>
        <v>109.16155300717327</v>
      </c>
      <c r="I135" s="372">
        <v>93.358508019779308</v>
      </c>
    </row>
    <row r="136" spans="2:9" ht="23.25" customHeight="1" x14ac:dyDescent="0.25">
      <c r="B136" s="367" t="s">
        <v>508</v>
      </c>
      <c r="C136" s="368" t="s">
        <v>789</v>
      </c>
      <c r="D136" s="369" t="s">
        <v>790</v>
      </c>
      <c r="E136" s="370">
        <v>1130740270</v>
      </c>
      <c r="F136" s="371">
        <v>285947245.17000002</v>
      </c>
      <c r="G136" s="371">
        <v>281159300.98000002</v>
      </c>
      <c r="H136" s="372">
        <f t="shared" si="1"/>
        <v>24.865064811037467</v>
      </c>
      <c r="I136" s="372">
        <v>98.325584781502798</v>
      </c>
    </row>
    <row r="137" spans="2:9" ht="34.5" customHeight="1" x14ac:dyDescent="0.25">
      <c r="B137" s="361" t="s">
        <v>508</v>
      </c>
      <c r="C137" s="362" t="s">
        <v>147</v>
      </c>
      <c r="D137" s="363" t="s">
        <v>148</v>
      </c>
      <c r="E137" s="364">
        <v>3868754030</v>
      </c>
      <c r="F137" s="365">
        <v>3863642830</v>
      </c>
      <c r="G137" s="365">
        <v>3915713529.8600001</v>
      </c>
      <c r="H137" s="366">
        <f t="shared" si="1"/>
        <v>101.21381456396183</v>
      </c>
      <c r="I137" s="366">
        <v>101.34770997607976</v>
      </c>
    </row>
    <row r="138" spans="2:9" ht="34.5" customHeight="1" x14ac:dyDescent="0.25">
      <c r="B138" s="367" t="s">
        <v>508</v>
      </c>
      <c r="C138" s="368" t="s">
        <v>791</v>
      </c>
      <c r="D138" s="369" t="s">
        <v>792</v>
      </c>
      <c r="E138" s="370">
        <v>27790230</v>
      </c>
      <c r="F138" s="371">
        <v>77447230</v>
      </c>
      <c r="G138" s="371">
        <v>73635538.890000001</v>
      </c>
      <c r="H138" s="372">
        <f t="shared" si="1"/>
        <v>264.96915962912146</v>
      </c>
      <c r="I138" s="372">
        <v>95.078337714596117</v>
      </c>
    </row>
    <row r="139" spans="2:9" ht="90.75" customHeight="1" x14ac:dyDescent="0.25">
      <c r="B139" s="367" t="s">
        <v>508</v>
      </c>
      <c r="C139" s="368" t="s">
        <v>793</v>
      </c>
      <c r="D139" s="369" t="s">
        <v>794</v>
      </c>
      <c r="E139" s="370">
        <v>72726000</v>
      </c>
      <c r="F139" s="371">
        <v>52492000</v>
      </c>
      <c r="G139" s="371">
        <v>49450207</v>
      </c>
      <c r="H139" s="372">
        <f t="shared" si="1"/>
        <v>67.995224541429479</v>
      </c>
      <c r="I139" s="372">
        <v>94.205225558180288</v>
      </c>
    </row>
    <row r="140" spans="2:9" ht="15" customHeight="1" x14ac:dyDescent="0.25">
      <c r="B140" s="367" t="s">
        <v>508</v>
      </c>
      <c r="C140" s="368" t="s">
        <v>795</v>
      </c>
      <c r="D140" s="369" t="s">
        <v>1164</v>
      </c>
      <c r="E140" s="370">
        <v>105333000</v>
      </c>
      <c r="F140" s="371">
        <v>137127000</v>
      </c>
      <c r="G140" s="371">
        <v>137124577.80000001</v>
      </c>
      <c r="H140" s="372">
        <f t="shared" si="1"/>
        <v>130.18197317080117</v>
      </c>
      <c r="I140" s="372">
        <v>99.998233608260961</v>
      </c>
    </row>
    <row r="141" spans="2:9" ht="23.25" customHeight="1" x14ac:dyDescent="0.25">
      <c r="B141" s="367" t="s">
        <v>508</v>
      </c>
      <c r="C141" s="368" t="s">
        <v>940</v>
      </c>
      <c r="D141" s="369" t="s">
        <v>941</v>
      </c>
      <c r="E141" s="370">
        <v>3157000</v>
      </c>
      <c r="F141" s="371">
        <v>3157000</v>
      </c>
      <c r="G141" s="371">
        <v>2505384</v>
      </c>
      <c r="H141" s="372">
        <f t="shared" ref="H141:H143" si="2">G141/E141*100</f>
        <v>79.359645232815964</v>
      </c>
      <c r="I141" s="372">
        <v>79.359645232815964</v>
      </c>
    </row>
    <row r="142" spans="2:9" ht="45.75" customHeight="1" x14ac:dyDescent="0.25">
      <c r="B142" s="367" t="s">
        <v>508</v>
      </c>
      <c r="C142" s="368" t="s">
        <v>1165</v>
      </c>
      <c r="D142" s="369" t="s">
        <v>1166</v>
      </c>
      <c r="E142" s="370">
        <v>4606800</v>
      </c>
      <c r="F142" s="371">
        <v>5025600</v>
      </c>
      <c r="G142" s="371">
        <v>5025600</v>
      </c>
      <c r="H142" s="372">
        <f t="shared" si="2"/>
        <v>109.09090909090908</v>
      </c>
      <c r="I142" s="372">
        <v>100</v>
      </c>
    </row>
    <row r="143" spans="2:9" ht="34.5" customHeight="1" x14ac:dyDescent="0.25">
      <c r="B143" s="367" t="s">
        <v>508</v>
      </c>
      <c r="C143" s="368" t="s">
        <v>796</v>
      </c>
      <c r="D143" s="369" t="s">
        <v>942</v>
      </c>
      <c r="E143" s="370">
        <v>83927000</v>
      </c>
      <c r="F143" s="371">
        <v>102754000</v>
      </c>
      <c r="G143" s="371">
        <v>102754000</v>
      </c>
      <c r="H143" s="372">
        <f t="shared" si="2"/>
        <v>122.43259022722128</v>
      </c>
      <c r="I143" s="372">
        <v>100</v>
      </c>
    </row>
    <row r="144" spans="2:9" ht="68.25" customHeight="1" x14ac:dyDescent="0.25">
      <c r="B144" s="367" t="s">
        <v>508</v>
      </c>
      <c r="C144" s="368" t="s">
        <v>797</v>
      </c>
      <c r="D144" s="369" t="s">
        <v>798</v>
      </c>
      <c r="E144" s="370">
        <v>3571214000</v>
      </c>
      <c r="F144" s="371">
        <v>3485640000</v>
      </c>
      <c r="G144" s="371">
        <v>3545218222.1700001</v>
      </c>
      <c r="H144" s="372">
        <v>0</v>
      </c>
      <c r="I144" s="372">
        <v>101.70924771835301</v>
      </c>
    </row>
    <row r="145" spans="2:9" ht="68.25" customHeight="1" x14ac:dyDescent="0.25">
      <c r="B145" s="361" t="s">
        <v>508</v>
      </c>
      <c r="C145" s="362" t="s">
        <v>152</v>
      </c>
      <c r="D145" s="363" t="s">
        <v>153</v>
      </c>
      <c r="E145" s="371">
        <v>0</v>
      </c>
      <c r="F145" s="365">
        <v>108552020</v>
      </c>
      <c r="G145" s="365">
        <v>65145004.020000003</v>
      </c>
      <c r="H145" s="372">
        <v>0</v>
      </c>
      <c r="I145" s="366">
        <v>60.012705447581723</v>
      </c>
    </row>
    <row r="146" spans="2:9" ht="57" customHeight="1" x14ac:dyDescent="0.25">
      <c r="B146" s="367" t="s">
        <v>508</v>
      </c>
      <c r="C146" s="368" t="s">
        <v>1480</v>
      </c>
      <c r="D146" s="369" t="s">
        <v>1481</v>
      </c>
      <c r="E146" s="371">
        <v>0</v>
      </c>
      <c r="F146" s="371">
        <v>468720</v>
      </c>
      <c r="G146" s="371">
        <v>468720</v>
      </c>
      <c r="H146" s="372">
        <v>0</v>
      </c>
      <c r="I146" s="372">
        <v>100</v>
      </c>
    </row>
    <row r="147" spans="2:9" ht="57" customHeight="1" x14ac:dyDescent="0.25">
      <c r="B147" s="367" t="s">
        <v>508</v>
      </c>
      <c r="C147" s="368" t="s">
        <v>799</v>
      </c>
      <c r="D147" s="369" t="s">
        <v>800</v>
      </c>
      <c r="E147" s="371">
        <v>0</v>
      </c>
      <c r="F147" s="371">
        <v>108083300</v>
      </c>
      <c r="G147" s="371">
        <v>64676284.020000003</v>
      </c>
      <c r="H147" s="372">
        <v>0</v>
      </c>
      <c r="I147" s="372">
        <v>59.839294340568806</v>
      </c>
    </row>
    <row r="148" spans="2:9" ht="68.25" customHeight="1" x14ac:dyDescent="0.25">
      <c r="B148" s="361" t="s">
        <v>508</v>
      </c>
      <c r="C148" s="362" t="s">
        <v>801</v>
      </c>
      <c r="D148" s="363" t="s">
        <v>802</v>
      </c>
      <c r="E148" s="365">
        <v>0</v>
      </c>
      <c r="F148" s="365">
        <v>198627642.24000001</v>
      </c>
      <c r="G148" s="365">
        <v>207361993.52000001</v>
      </c>
      <c r="H148" s="372">
        <v>0</v>
      </c>
      <c r="I148" s="366">
        <v>104.39734932232965</v>
      </c>
    </row>
    <row r="149" spans="2:9" ht="113.25" customHeight="1" x14ac:dyDescent="0.25">
      <c r="B149" s="361" t="s">
        <v>508</v>
      </c>
      <c r="C149" s="362" t="s">
        <v>803</v>
      </c>
      <c r="D149" s="363" t="s">
        <v>804</v>
      </c>
      <c r="E149" s="365">
        <v>0</v>
      </c>
      <c r="F149" s="365">
        <v>198627642.24000001</v>
      </c>
      <c r="G149" s="365">
        <v>207361993.52000001</v>
      </c>
      <c r="H149" s="372">
        <v>0</v>
      </c>
      <c r="I149" s="366">
        <v>104.39734932232965</v>
      </c>
    </row>
    <row r="150" spans="2:9" ht="54" customHeight="1" x14ac:dyDescent="0.25">
      <c r="B150" s="361" t="s">
        <v>508</v>
      </c>
      <c r="C150" s="362" t="s">
        <v>155</v>
      </c>
      <c r="D150" s="363" t="s">
        <v>156</v>
      </c>
      <c r="E150" s="365">
        <v>0</v>
      </c>
      <c r="F150" s="365">
        <v>1669900</v>
      </c>
      <c r="G150" s="365">
        <v>1709388</v>
      </c>
      <c r="H150" s="372">
        <v>0</v>
      </c>
      <c r="I150" s="366">
        <v>102.36469249655669</v>
      </c>
    </row>
    <row r="151" spans="2:9" ht="54" customHeight="1" x14ac:dyDescent="0.25">
      <c r="B151" s="361" t="s">
        <v>508</v>
      </c>
      <c r="C151" s="362" t="s">
        <v>157</v>
      </c>
      <c r="D151" s="363" t="s">
        <v>158</v>
      </c>
      <c r="E151" s="365">
        <v>0</v>
      </c>
      <c r="F151" s="365">
        <v>1669900</v>
      </c>
      <c r="G151" s="365">
        <v>1709388</v>
      </c>
      <c r="H151" s="372">
        <v>0</v>
      </c>
      <c r="I151" s="366">
        <v>102.36469249655669</v>
      </c>
    </row>
    <row r="152" spans="2:9" ht="68.25" customHeight="1" x14ac:dyDescent="0.25">
      <c r="B152" s="367" t="s">
        <v>508</v>
      </c>
      <c r="C152" s="368" t="s">
        <v>159</v>
      </c>
      <c r="D152" s="369" t="s">
        <v>160</v>
      </c>
      <c r="E152" s="371">
        <v>0</v>
      </c>
      <c r="F152" s="371">
        <v>1048125</v>
      </c>
      <c r="G152" s="371">
        <v>1048563</v>
      </c>
      <c r="H152" s="372">
        <v>0</v>
      </c>
      <c r="I152" s="372">
        <v>100.04178890876565</v>
      </c>
    </row>
    <row r="153" spans="2:9" ht="23.25" customHeight="1" x14ac:dyDescent="0.25">
      <c r="B153" s="367" t="s">
        <v>508</v>
      </c>
      <c r="C153" s="368" t="s">
        <v>1482</v>
      </c>
      <c r="D153" s="369" t="s">
        <v>161</v>
      </c>
      <c r="E153" s="371">
        <v>0</v>
      </c>
      <c r="F153" s="371">
        <v>1048125</v>
      </c>
      <c r="G153" s="371">
        <v>1048563</v>
      </c>
      <c r="H153" s="372">
        <v>0</v>
      </c>
      <c r="I153" s="372">
        <v>100.04178890876565</v>
      </c>
    </row>
    <row r="154" spans="2:9" ht="34.5" customHeight="1" x14ac:dyDescent="0.25">
      <c r="B154" s="367" t="s">
        <v>508</v>
      </c>
      <c r="C154" s="368" t="s">
        <v>162</v>
      </c>
      <c r="D154" s="369" t="s">
        <v>158</v>
      </c>
      <c r="E154" s="371">
        <v>0</v>
      </c>
      <c r="F154" s="371">
        <v>621775</v>
      </c>
      <c r="G154" s="371">
        <v>660825</v>
      </c>
      <c r="H154" s="372">
        <v>0</v>
      </c>
      <c r="I154" s="372">
        <v>106.28040689960194</v>
      </c>
    </row>
    <row r="155" spans="2:9" ht="34.5" customHeight="1" x14ac:dyDescent="0.25">
      <c r="B155" s="367" t="s">
        <v>508</v>
      </c>
      <c r="C155" s="368" t="s">
        <v>1483</v>
      </c>
      <c r="D155" s="369" t="s">
        <v>163</v>
      </c>
      <c r="E155" s="371">
        <v>0</v>
      </c>
      <c r="F155" s="371">
        <v>621775</v>
      </c>
      <c r="G155" s="371">
        <v>660825</v>
      </c>
      <c r="H155" s="372">
        <v>0</v>
      </c>
      <c r="I155" s="372">
        <v>106.28040689960194</v>
      </c>
    </row>
    <row r="156" spans="2:9" ht="34.5" customHeight="1" x14ac:dyDescent="0.25">
      <c r="B156" s="361" t="s">
        <v>508</v>
      </c>
      <c r="C156" s="362" t="s">
        <v>805</v>
      </c>
      <c r="D156" s="363" t="s">
        <v>806</v>
      </c>
      <c r="E156" s="365">
        <v>0</v>
      </c>
      <c r="F156" s="365">
        <v>0</v>
      </c>
      <c r="G156" s="365">
        <v>0</v>
      </c>
      <c r="H156" s="372">
        <v>0</v>
      </c>
      <c r="I156" s="366">
        <v>0</v>
      </c>
    </row>
    <row r="157" spans="2:9" ht="77.25" customHeight="1" x14ac:dyDescent="0.25">
      <c r="B157" s="361" t="s">
        <v>508</v>
      </c>
      <c r="C157" s="362" t="s">
        <v>164</v>
      </c>
      <c r="D157" s="363" t="s">
        <v>165</v>
      </c>
      <c r="E157" s="365">
        <v>0</v>
      </c>
      <c r="F157" s="365">
        <v>56430</v>
      </c>
      <c r="G157" s="365">
        <v>435227.8</v>
      </c>
      <c r="H157" s="372">
        <v>0</v>
      </c>
      <c r="I157" s="366">
        <v>771.27024632287794</v>
      </c>
    </row>
    <row r="158" spans="2:9" ht="23.25" customHeight="1" x14ac:dyDescent="0.25">
      <c r="B158" s="361" t="s">
        <v>508</v>
      </c>
      <c r="C158" s="362" t="s">
        <v>166</v>
      </c>
      <c r="D158" s="363" t="s">
        <v>167</v>
      </c>
      <c r="E158" s="365">
        <v>0</v>
      </c>
      <c r="F158" s="365">
        <v>-41179359.149999999</v>
      </c>
      <c r="G158" s="365">
        <v>-131079359.15000001</v>
      </c>
      <c r="H158" s="372">
        <v>0</v>
      </c>
      <c r="I158" s="366">
        <v>318.31325658209039</v>
      </c>
    </row>
    <row r="159" spans="2:9" ht="45.75" customHeight="1" thickBot="1" x14ac:dyDescent="0.3">
      <c r="B159" s="406" t="s">
        <v>169</v>
      </c>
      <c r="C159" s="407"/>
      <c r="D159" s="407"/>
      <c r="E159" s="378">
        <v>13766635470</v>
      </c>
      <c r="F159" s="378">
        <v>15004652768.129999</v>
      </c>
      <c r="G159" s="378">
        <v>15192604426.780001</v>
      </c>
      <c r="H159" s="379">
        <f>G159/E159*100</f>
        <v>110.35815148797575</v>
      </c>
      <c r="I159" s="379">
        <v>101.25262251352602</v>
      </c>
    </row>
  </sheetData>
  <mergeCells count="12">
    <mergeCell ref="B159:D159"/>
    <mergeCell ref="B5:I5"/>
    <mergeCell ref="B6:I6"/>
    <mergeCell ref="B7:I7"/>
    <mergeCell ref="G8:G9"/>
    <mergeCell ref="H8:H9"/>
    <mergeCell ref="I8:I9"/>
    <mergeCell ref="B8:B9"/>
    <mergeCell ref="C8:C9"/>
    <mergeCell ref="D8:D9"/>
    <mergeCell ref="E8:E9"/>
    <mergeCell ref="F8:F9"/>
  </mergeCells>
  <pageMargins left="0.23622047244094491" right="0.23622047244094491" top="0.74803149606299213" bottom="0.74803149606299213" header="0.23622047244094491" footer="0.23622047244094491"/>
  <pageSetup paperSize="9" scale="63" fitToHeight="0" orientation="portrait" useFirstPageNumber="1" r:id="rId1"/>
  <headerFooter>
    <oddFooter>Страница &amp;P</oddFooter>
  </headerFooter>
  <rowBreaks count="1" manualBreakCount="1">
    <brk id="4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topLeftCell="A16" zoomScaleNormal="100" zoomScaleSheetLayoutView="100" workbookViewId="0">
      <selection activeCell="A5" sqref="A5:J5"/>
    </sheetView>
  </sheetViews>
  <sheetFormatPr defaultRowHeight="15" x14ac:dyDescent="0.25"/>
  <cols>
    <col min="1" max="1" width="29.7109375" customWidth="1"/>
    <col min="2" max="5" width="10.7109375" customWidth="1"/>
    <col min="6" max="8" width="15.7109375" customWidth="1"/>
    <col min="9" max="10" width="12.28515625" customWidth="1"/>
  </cols>
  <sheetData>
    <row r="1" spans="1:10" x14ac:dyDescent="0.25">
      <c r="A1" s="155"/>
      <c r="B1" s="155"/>
      <c r="C1" s="155"/>
      <c r="D1" s="155"/>
      <c r="E1" s="155"/>
      <c r="F1" s="155"/>
      <c r="G1" s="155"/>
      <c r="H1" s="212" t="s">
        <v>356</v>
      </c>
      <c r="I1" s="212"/>
      <c r="J1" s="212"/>
    </row>
    <row r="2" spans="1:10" x14ac:dyDescent="0.25">
      <c r="A2" s="155"/>
      <c r="B2" s="155"/>
      <c r="C2" s="155"/>
      <c r="D2" s="155"/>
      <c r="E2" s="155"/>
      <c r="F2" s="155"/>
      <c r="G2" s="155"/>
      <c r="H2" s="428" t="s">
        <v>767</v>
      </c>
      <c r="I2" s="428"/>
      <c r="J2" s="428"/>
    </row>
    <row r="3" spans="1:10" x14ac:dyDescent="0.25">
      <c r="A3" s="155"/>
      <c r="B3" s="155"/>
      <c r="C3" s="155"/>
      <c r="D3" s="155"/>
      <c r="E3" s="155"/>
      <c r="F3" s="155"/>
      <c r="G3" s="155"/>
      <c r="H3" s="428" t="s">
        <v>1364</v>
      </c>
      <c r="I3" s="428"/>
      <c r="J3" s="428"/>
    </row>
    <row r="5" spans="1:10" x14ac:dyDescent="0.25">
      <c r="A5" s="490" t="s">
        <v>1395</v>
      </c>
      <c r="B5" s="490"/>
      <c r="C5" s="490"/>
      <c r="D5" s="490"/>
      <c r="E5" s="490"/>
      <c r="F5" s="490"/>
      <c r="G5" s="490"/>
      <c r="H5" s="490"/>
      <c r="I5" s="490"/>
      <c r="J5" s="490"/>
    </row>
    <row r="6" spans="1:10" ht="25.5" customHeight="1" x14ac:dyDescent="0.25">
      <c r="A6" s="491" t="s">
        <v>863</v>
      </c>
      <c r="B6" s="490"/>
      <c r="C6" s="490"/>
      <c r="D6" s="490"/>
      <c r="E6" s="490"/>
      <c r="F6" s="490"/>
      <c r="G6" s="490"/>
      <c r="H6" s="490"/>
      <c r="I6" s="490"/>
      <c r="J6" s="490"/>
    </row>
    <row r="7" spans="1:10" ht="15.75" thickBot="1" x14ac:dyDescent="0.3">
      <c r="A7" s="492"/>
      <c r="B7" s="492"/>
      <c r="C7" s="492"/>
      <c r="D7" s="492"/>
      <c r="E7" s="492"/>
      <c r="F7" s="493" t="s">
        <v>858</v>
      </c>
      <c r="G7" s="493"/>
      <c r="H7" s="493"/>
      <c r="I7" s="493"/>
      <c r="J7" s="493"/>
    </row>
    <row r="8" spans="1:10" ht="57" thickBot="1" x14ac:dyDescent="0.3">
      <c r="A8" s="156" t="s">
        <v>862</v>
      </c>
      <c r="B8" s="156" t="s">
        <v>824</v>
      </c>
      <c r="C8" s="156" t="s">
        <v>825</v>
      </c>
      <c r="D8" s="156" t="s">
        <v>204</v>
      </c>
      <c r="E8" s="156" t="s">
        <v>205</v>
      </c>
      <c r="F8" s="156" t="s">
        <v>170</v>
      </c>
      <c r="G8" s="156" t="s">
        <v>826</v>
      </c>
      <c r="H8" s="156" t="s">
        <v>827</v>
      </c>
      <c r="I8" s="156" t="s">
        <v>714</v>
      </c>
      <c r="J8" s="156" t="s">
        <v>715</v>
      </c>
    </row>
    <row r="9" spans="1:10" ht="15.75" thickBot="1" x14ac:dyDescent="0.3">
      <c r="A9" s="309">
        <v>1</v>
      </c>
      <c r="B9" s="157">
        <v>2</v>
      </c>
      <c r="C9" s="157">
        <v>3</v>
      </c>
      <c r="D9" s="157">
        <v>4</v>
      </c>
      <c r="E9" s="157">
        <v>5</v>
      </c>
      <c r="F9" s="157">
        <v>6</v>
      </c>
      <c r="G9" s="157">
        <v>7</v>
      </c>
      <c r="H9" s="157">
        <v>8</v>
      </c>
      <c r="I9" s="157">
        <v>9</v>
      </c>
      <c r="J9" s="157">
        <v>10</v>
      </c>
    </row>
    <row r="10" spans="1:10" ht="51.75" x14ac:dyDescent="0.25">
      <c r="A10" s="311" t="s">
        <v>920</v>
      </c>
      <c r="B10" s="307" t="s">
        <v>850</v>
      </c>
      <c r="C10" s="158" t="s">
        <v>829</v>
      </c>
      <c r="D10" s="158" t="s">
        <v>1072</v>
      </c>
      <c r="E10" s="158" t="s">
        <v>247</v>
      </c>
      <c r="F10" s="162">
        <v>1786225.56</v>
      </c>
      <c r="G10" s="210">
        <v>1377751.28</v>
      </c>
      <c r="H10" s="162">
        <v>1377751.3</v>
      </c>
      <c r="I10" s="163">
        <f t="shared" ref="I10:I15" si="0">H10/F10*100</f>
        <v>77.131988862593587</v>
      </c>
      <c r="J10" s="162">
        <f>H10/G10*100</f>
        <v>100.00000145164083</v>
      </c>
    </row>
    <row r="11" spans="1:10" ht="63.75" x14ac:dyDescent="0.25">
      <c r="A11" s="312" t="s">
        <v>919</v>
      </c>
      <c r="B11" s="308" t="s">
        <v>850</v>
      </c>
      <c r="C11" s="159" t="s">
        <v>829</v>
      </c>
      <c r="D11" s="159" t="s">
        <v>911</v>
      </c>
      <c r="E11" s="159" t="s">
        <v>247</v>
      </c>
      <c r="F11" s="163">
        <v>526046.51</v>
      </c>
      <c r="G11" s="163">
        <v>574395.4</v>
      </c>
      <c r="H11" s="163">
        <v>574395.4</v>
      </c>
      <c r="I11" s="163">
        <f t="shared" ref="I11" si="1">H11/F11*100</f>
        <v>109.19099149617017</v>
      </c>
      <c r="J11" s="163">
        <f t="shared" ref="J11" si="2">H11/G11*100</f>
        <v>100</v>
      </c>
    </row>
    <row r="12" spans="1:10" ht="114.75" x14ac:dyDescent="0.25">
      <c r="A12" s="312" t="s">
        <v>1396</v>
      </c>
      <c r="B12" s="308" t="s">
        <v>850</v>
      </c>
      <c r="C12" s="159" t="s">
        <v>829</v>
      </c>
      <c r="D12" s="159" t="s">
        <v>1407</v>
      </c>
      <c r="E12" s="159" t="s">
        <v>247</v>
      </c>
      <c r="F12" s="163">
        <v>0</v>
      </c>
      <c r="G12" s="163">
        <v>6621</v>
      </c>
      <c r="H12" s="163">
        <v>0</v>
      </c>
      <c r="I12" s="163">
        <v>0</v>
      </c>
      <c r="J12" s="163">
        <f>H12/G12*100</f>
        <v>0</v>
      </c>
    </row>
    <row r="13" spans="1:10" ht="89.25" x14ac:dyDescent="0.25">
      <c r="A13" s="312" t="s">
        <v>1397</v>
      </c>
      <c r="B13" s="308" t="s">
        <v>850</v>
      </c>
      <c r="C13" s="159" t="s">
        <v>829</v>
      </c>
      <c r="D13" s="159" t="s">
        <v>1407</v>
      </c>
      <c r="E13" s="159" t="s">
        <v>247</v>
      </c>
      <c r="F13" s="163">
        <v>0</v>
      </c>
      <c r="G13" s="163">
        <v>3800</v>
      </c>
      <c r="H13" s="163">
        <v>3800</v>
      </c>
      <c r="I13" s="163">
        <v>0</v>
      </c>
      <c r="J13" s="163">
        <f t="shared" ref="J13" si="3">H13/G13*100</f>
        <v>100</v>
      </c>
    </row>
    <row r="14" spans="1:10" ht="76.5" x14ac:dyDescent="0.25">
      <c r="A14" s="312" t="s">
        <v>1398</v>
      </c>
      <c r="B14" s="308" t="s">
        <v>850</v>
      </c>
      <c r="C14" s="159" t="s">
        <v>829</v>
      </c>
      <c r="D14" s="159" t="s">
        <v>1407</v>
      </c>
      <c r="E14" s="159" t="s">
        <v>247</v>
      </c>
      <c r="F14" s="163">
        <v>0</v>
      </c>
      <c r="G14" s="163">
        <v>1310.22</v>
      </c>
      <c r="H14" s="163">
        <v>505.7</v>
      </c>
      <c r="I14" s="163">
        <v>0</v>
      </c>
      <c r="J14" s="163">
        <f t="shared" ref="J14:J21" si="4">H14/G14*100</f>
        <v>38.596571568133591</v>
      </c>
    </row>
    <row r="15" spans="1:10" ht="38.25" x14ac:dyDescent="0.25">
      <c r="A15" s="312" t="s">
        <v>918</v>
      </c>
      <c r="B15" s="308" t="s">
        <v>839</v>
      </c>
      <c r="C15" s="159" t="s">
        <v>829</v>
      </c>
      <c r="D15" s="159" t="s">
        <v>1404</v>
      </c>
      <c r="E15" s="159" t="s">
        <v>247</v>
      </c>
      <c r="F15" s="163">
        <v>159430.66</v>
      </c>
      <c r="G15" s="163">
        <v>191187.65</v>
      </c>
      <c r="H15" s="163">
        <v>190914.63</v>
      </c>
      <c r="I15" s="163">
        <f t="shared" si="0"/>
        <v>119.74775115401266</v>
      </c>
      <c r="J15" s="163">
        <f t="shared" si="4"/>
        <v>99.857197889089605</v>
      </c>
    </row>
    <row r="16" spans="1:10" ht="114.75" x14ac:dyDescent="0.25">
      <c r="A16" s="312" t="s">
        <v>1399</v>
      </c>
      <c r="B16" s="308" t="s">
        <v>831</v>
      </c>
      <c r="C16" s="159" t="s">
        <v>836</v>
      </c>
      <c r="D16" s="159" t="s">
        <v>1405</v>
      </c>
      <c r="E16" s="159" t="s">
        <v>247</v>
      </c>
      <c r="F16" s="163">
        <v>0</v>
      </c>
      <c r="G16" s="163">
        <v>3300</v>
      </c>
      <c r="H16" s="163">
        <v>3300</v>
      </c>
      <c r="I16" s="163">
        <v>0</v>
      </c>
      <c r="J16" s="163">
        <f t="shared" si="4"/>
        <v>100</v>
      </c>
    </row>
    <row r="17" spans="1:10" ht="51" x14ac:dyDescent="0.25">
      <c r="A17" s="312" t="s">
        <v>846</v>
      </c>
      <c r="B17" s="308" t="s">
        <v>839</v>
      </c>
      <c r="C17" s="159" t="s">
        <v>828</v>
      </c>
      <c r="D17" s="159" t="s">
        <v>1406</v>
      </c>
      <c r="E17" s="159" t="s">
        <v>247</v>
      </c>
      <c r="F17" s="163">
        <v>15016.92</v>
      </c>
      <c r="G17" s="163">
        <v>33789.18</v>
      </c>
      <c r="H17" s="163">
        <v>30847.3</v>
      </c>
      <c r="I17" s="163">
        <f t="shared" ref="I17" si="5">H17/F17*100</f>
        <v>205.41695633991526</v>
      </c>
      <c r="J17" s="163">
        <f t="shared" si="4"/>
        <v>91.293425883670452</v>
      </c>
    </row>
    <row r="18" spans="1:10" ht="76.5" x14ac:dyDescent="0.25">
      <c r="A18" s="312" t="s">
        <v>1400</v>
      </c>
      <c r="B18" s="308" t="s">
        <v>831</v>
      </c>
      <c r="C18" s="159" t="s">
        <v>843</v>
      </c>
      <c r="D18" s="159" t="s">
        <v>558</v>
      </c>
      <c r="E18" s="159" t="s">
        <v>247</v>
      </c>
      <c r="F18" s="163">
        <v>0</v>
      </c>
      <c r="G18" s="163">
        <v>1811</v>
      </c>
      <c r="H18" s="163">
        <v>0</v>
      </c>
      <c r="I18" s="163">
        <v>0</v>
      </c>
      <c r="J18" s="163">
        <f t="shared" si="4"/>
        <v>0</v>
      </c>
    </row>
    <row r="19" spans="1:10" ht="51.75" x14ac:dyDescent="0.25">
      <c r="A19" s="313" t="s">
        <v>1401</v>
      </c>
      <c r="B19" s="308" t="s">
        <v>839</v>
      </c>
      <c r="C19" s="159" t="s">
        <v>829</v>
      </c>
      <c r="D19" s="159" t="s">
        <v>1408</v>
      </c>
      <c r="E19" s="159" t="s">
        <v>1040</v>
      </c>
      <c r="F19" s="163">
        <v>0</v>
      </c>
      <c r="G19" s="163">
        <v>3858</v>
      </c>
      <c r="H19" s="163">
        <v>3855</v>
      </c>
      <c r="I19" s="163">
        <v>0</v>
      </c>
      <c r="J19" s="163">
        <f t="shared" si="4"/>
        <v>99.922239502332815</v>
      </c>
    </row>
    <row r="20" spans="1:10" ht="51.75" x14ac:dyDescent="0.25">
      <c r="A20" s="313" t="s">
        <v>1402</v>
      </c>
      <c r="B20" s="308" t="s">
        <v>839</v>
      </c>
      <c r="C20" s="159" t="s">
        <v>829</v>
      </c>
      <c r="D20" s="159" t="s">
        <v>1409</v>
      </c>
      <c r="E20" s="159" t="s">
        <v>1040</v>
      </c>
      <c r="F20" s="163">
        <v>0</v>
      </c>
      <c r="G20" s="163">
        <v>57033</v>
      </c>
      <c r="H20" s="163">
        <v>57025.5</v>
      </c>
      <c r="I20" s="163">
        <v>0</v>
      </c>
      <c r="J20" s="163">
        <f t="shared" si="4"/>
        <v>99.986849718583983</v>
      </c>
    </row>
    <row r="21" spans="1:10" ht="52.5" thickBot="1" x14ac:dyDescent="0.3">
      <c r="A21" s="310" t="s">
        <v>1403</v>
      </c>
      <c r="B21" s="159" t="s">
        <v>839</v>
      </c>
      <c r="C21" s="159" t="s">
        <v>829</v>
      </c>
      <c r="D21" s="159" t="s">
        <v>1410</v>
      </c>
      <c r="E21" s="159" t="s">
        <v>1040</v>
      </c>
      <c r="F21" s="163">
        <v>0</v>
      </c>
      <c r="G21" s="163">
        <v>9546</v>
      </c>
      <c r="H21" s="163">
        <v>9537</v>
      </c>
      <c r="I21" s="163">
        <v>0</v>
      </c>
      <c r="J21" s="163">
        <f t="shared" si="4"/>
        <v>99.905719673161528</v>
      </c>
    </row>
    <row r="22" spans="1:10" ht="15.75" thickBot="1" x14ac:dyDescent="0.3">
      <c r="A22" s="487" t="s">
        <v>857</v>
      </c>
      <c r="B22" s="488"/>
      <c r="C22" s="488"/>
      <c r="D22" s="488"/>
      <c r="E22" s="489"/>
      <c r="F22" s="164">
        <f>SUM(F10:F21)</f>
        <v>2486719.6500000004</v>
      </c>
      <c r="G22" s="164">
        <f>SUM(G10:G21)</f>
        <v>2264402.7300000004</v>
      </c>
      <c r="H22" s="164">
        <f>SUM(H10:H21)</f>
        <v>2251931.83</v>
      </c>
      <c r="I22" s="164">
        <f>H22/F22*100</f>
        <v>90.558331736349928</v>
      </c>
      <c r="J22" s="164">
        <f>H22/G22*100</f>
        <v>99.449263161769792</v>
      </c>
    </row>
    <row r="23" spans="1:10" x14ac:dyDescent="0.25">
      <c r="A23" s="160"/>
      <c r="B23" s="160"/>
      <c r="C23" s="160"/>
      <c r="D23" s="160"/>
      <c r="E23" s="160"/>
      <c r="F23" s="160"/>
      <c r="G23" s="160"/>
      <c r="H23" s="160"/>
      <c r="I23" s="160"/>
      <c r="J23" s="160"/>
    </row>
    <row r="24" spans="1:10" x14ac:dyDescent="0.25">
      <c r="A24" s="160"/>
      <c r="B24" s="160"/>
      <c r="C24" s="160"/>
      <c r="D24" s="160"/>
      <c r="E24" s="160"/>
      <c r="F24" s="160"/>
      <c r="G24" s="160"/>
      <c r="H24" s="160"/>
      <c r="I24" s="160"/>
      <c r="J24" s="160"/>
    </row>
    <row r="25" spans="1:10" x14ac:dyDescent="0.25">
      <c r="A25" s="161"/>
      <c r="B25" s="161"/>
      <c r="C25" s="161"/>
      <c r="D25" s="161"/>
      <c r="E25" s="161"/>
      <c r="F25" s="161"/>
      <c r="G25" s="161"/>
      <c r="H25" s="161"/>
      <c r="I25" s="161"/>
      <c r="J25" s="161"/>
    </row>
    <row r="26" spans="1:10" x14ac:dyDescent="0.25">
      <c r="A26" s="161"/>
      <c r="B26" s="161"/>
      <c r="C26" s="161"/>
      <c r="D26" s="161"/>
      <c r="E26" s="161"/>
      <c r="F26" s="161"/>
      <c r="G26" s="161"/>
      <c r="H26" s="161"/>
      <c r="I26" s="161"/>
      <c r="J26" s="161"/>
    </row>
    <row r="27" spans="1:10" x14ac:dyDescent="0.25">
      <c r="A27" s="161"/>
      <c r="B27" s="161"/>
      <c r="C27" s="161"/>
      <c r="D27" s="161"/>
      <c r="E27" s="161"/>
      <c r="F27" s="161"/>
      <c r="G27" s="161"/>
      <c r="H27" s="161"/>
      <c r="I27" s="161"/>
      <c r="J27" s="161"/>
    </row>
    <row r="28" spans="1:10" x14ac:dyDescent="0.25">
      <c r="A28" s="161"/>
      <c r="B28" s="161"/>
      <c r="C28" s="161"/>
      <c r="D28" s="161"/>
      <c r="E28" s="161"/>
      <c r="F28" s="161"/>
      <c r="G28" s="161"/>
      <c r="H28" s="161"/>
      <c r="I28" s="161"/>
      <c r="J28" s="161"/>
    </row>
    <row r="29" spans="1:10" x14ac:dyDescent="0.25">
      <c r="A29" s="161"/>
      <c r="B29" s="161"/>
      <c r="C29" s="161"/>
      <c r="D29" s="161"/>
      <c r="E29" s="161"/>
      <c r="F29" s="161"/>
      <c r="G29" s="161"/>
      <c r="H29" s="161"/>
      <c r="I29" s="161"/>
      <c r="J29" s="161"/>
    </row>
    <row r="30" spans="1:10" x14ac:dyDescent="0.25">
      <c r="A30" s="161"/>
      <c r="B30" s="161"/>
      <c r="C30" s="161"/>
      <c r="D30" s="161"/>
      <c r="E30" s="161"/>
      <c r="F30" s="161"/>
      <c r="G30" s="161"/>
      <c r="H30" s="161"/>
      <c r="I30" s="161"/>
      <c r="J30" s="161"/>
    </row>
    <row r="31" spans="1:10" x14ac:dyDescent="0.25">
      <c r="A31" s="161"/>
      <c r="B31" s="161"/>
      <c r="C31" s="161"/>
      <c r="D31" s="161"/>
      <c r="E31" s="161"/>
      <c r="F31" s="161"/>
      <c r="G31" s="161"/>
      <c r="H31" s="161"/>
      <c r="I31" s="161"/>
      <c r="J31" s="161"/>
    </row>
    <row r="32" spans="1:10" x14ac:dyDescent="0.25">
      <c r="A32" s="161"/>
      <c r="B32" s="161"/>
      <c r="C32" s="161"/>
      <c r="D32" s="161"/>
      <c r="E32" s="161"/>
      <c r="F32" s="161"/>
      <c r="G32" s="161"/>
      <c r="H32" s="161"/>
      <c r="I32" s="161"/>
      <c r="J32" s="161"/>
    </row>
    <row r="33" spans="1:10" x14ac:dyDescent="0.25">
      <c r="A33" s="161"/>
      <c r="B33" s="161"/>
      <c r="C33" s="161"/>
      <c r="D33" s="161"/>
      <c r="E33" s="161"/>
      <c r="F33" s="161"/>
      <c r="G33" s="161"/>
      <c r="H33" s="161"/>
      <c r="I33" s="161"/>
      <c r="J33" s="161"/>
    </row>
  </sheetData>
  <mergeCells count="7">
    <mergeCell ref="H2:J2"/>
    <mergeCell ref="H3:J3"/>
    <mergeCell ref="A22:E22"/>
    <mergeCell ref="A5:J5"/>
    <mergeCell ref="A6:J6"/>
    <mergeCell ref="A7:E7"/>
    <mergeCell ref="F7:J7"/>
  </mergeCells>
  <pageMargins left="0.70866141732283472" right="0.70866141732283472" top="0.74803149606299213" bottom="0.74803149606299213" header="0.31496062992125984" footer="0.31496062992125984"/>
  <pageSetup paperSize="9" scale="60" firstPageNumber="113" orientation="portrait" useFirstPageNumber="1" r:id="rId1"/>
  <headerFooter>
    <oddFooter>Страница &amp;P</oddFooter>
  </headerFooter>
  <rowBreaks count="1" manualBreakCount="1">
    <brk id="2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view="pageBreakPreview" topLeftCell="A11" zoomScale="85" zoomScaleNormal="100" zoomScaleSheetLayoutView="85" workbookViewId="0">
      <selection activeCell="I17" sqref="I17"/>
    </sheetView>
  </sheetViews>
  <sheetFormatPr defaultRowHeight="15" x14ac:dyDescent="0.25"/>
  <cols>
    <col min="1" max="1" width="15.85546875" style="60" customWidth="1"/>
    <col min="2" max="2" width="11.5703125" style="61" customWidth="1"/>
    <col min="3" max="3" width="18.28515625" style="61" customWidth="1"/>
    <col min="4" max="4" width="9.7109375" style="61" customWidth="1"/>
    <col min="5" max="5" width="15.5703125" style="62" customWidth="1"/>
    <col min="6" max="7" width="9.42578125" style="61" customWidth="1"/>
    <col min="8" max="8" width="16" style="61" customWidth="1"/>
    <col min="9" max="9" width="61.42578125" style="60" customWidth="1"/>
    <col min="10" max="10" width="20.5703125" style="60" customWidth="1"/>
    <col min="11" max="11" width="19" style="60" customWidth="1"/>
    <col min="12" max="12" width="12" style="60" hidden="1" customWidth="1"/>
    <col min="13" max="13" width="12.7109375" style="60" hidden="1" customWidth="1"/>
    <col min="14" max="14" width="9.140625" style="60" hidden="1" customWidth="1"/>
    <col min="15" max="256" width="9.140625" style="60"/>
    <col min="257" max="257" width="15.85546875" style="60" customWidth="1"/>
    <col min="258" max="258" width="11.5703125" style="60" customWidth="1"/>
    <col min="259" max="259" width="16.7109375" style="60" customWidth="1"/>
    <col min="260" max="260" width="9.7109375" style="60" customWidth="1"/>
    <col min="261" max="261" width="15.5703125" style="60" customWidth="1"/>
    <col min="262" max="263" width="9.42578125" style="60" customWidth="1"/>
    <col min="264" max="264" width="16" style="60" customWidth="1"/>
    <col min="265" max="265" width="61.42578125" style="60" customWidth="1"/>
    <col min="266" max="266" width="20.5703125" style="60" customWidth="1"/>
    <col min="267" max="267" width="19" style="60" customWidth="1"/>
    <col min="268" max="270" width="0" style="60" hidden="1" customWidth="1"/>
    <col min="271" max="512" width="9.140625" style="60"/>
    <col min="513" max="513" width="15.85546875" style="60" customWidth="1"/>
    <col min="514" max="514" width="11.5703125" style="60" customWidth="1"/>
    <col min="515" max="515" width="16.7109375" style="60" customWidth="1"/>
    <col min="516" max="516" width="9.7109375" style="60" customWidth="1"/>
    <col min="517" max="517" width="15.5703125" style="60" customWidth="1"/>
    <col min="518" max="519" width="9.42578125" style="60" customWidth="1"/>
    <col min="520" max="520" width="16" style="60" customWidth="1"/>
    <col min="521" max="521" width="61.42578125" style="60" customWidth="1"/>
    <col min="522" max="522" width="20.5703125" style="60" customWidth="1"/>
    <col min="523" max="523" width="19" style="60" customWidth="1"/>
    <col min="524" max="526" width="0" style="60" hidden="1" customWidth="1"/>
    <col min="527" max="768" width="9.140625" style="60"/>
    <col min="769" max="769" width="15.85546875" style="60" customWidth="1"/>
    <col min="770" max="770" width="11.5703125" style="60" customWidth="1"/>
    <col min="771" max="771" width="16.7109375" style="60" customWidth="1"/>
    <col min="772" max="772" width="9.7109375" style="60" customWidth="1"/>
    <col min="773" max="773" width="15.5703125" style="60" customWidth="1"/>
    <col min="774" max="775" width="9.42578125" style="60" customWidth="1"/>
    <col min="776" max="776" width="16" style="60" customWidth="1"/>
    <col min="777" max="777" width="61.42578125" style="60" customWidth="1"/>
    <col min="778" max="778" width="20.5703125" style="60" customWidth="1"/>
    <col min="779" max="779" width="19" style="60" customWidth="1"/>
    <col min="780" max="782" width="0" style="60" hidden="1" customWidth="1"/>
    <col min="783" max="1024" width="9.140625" style="60"/>
    <col min="1025" max="1025" width="15.85546875" style="60" customWidth="1"/>
    <col min="1026" max="1026" width="11.5703125" style="60" customWidth="1"/>
    <col min="1027" max="1027" width="16.7109375" style="60" customWidth="1"/>
    <col min="1028" max="1028" width="9.7109375" style="60" customWidth="1"/>
    <col min="1029" max="1029" width="15.5703125" style="60" customWidth="1"/>
    <col min="1030" max="1031" width="9.42578125" style="60" customWidth="1"/>
    <col min="1032" max="1032" width="16" style="60" customWidth="1"/>
    <col min="1033" max="1033" width="61.42578125" style="60" customWidth="1"/>
    <col min="1034" max="1034" width="20.5703125" style="60" customWidth="1"/>
    <col min="1035" max="1035" width="19" style="60" customWidth="1"/>
    <col min="1036" max="1038" width="0" style="60" hidden="1" customWidth="1"/>
    <col min="1039" max="1280" width="9.140625" style="60"/>
    <col min="1281" max="1281" width="15.85546875" style="60" customWidth="1"/>
    <col min="1282" max="1282" width="11.5703125" style="60" customWidth="1"/>
    <col min="1283" max="1283" width="16.7109375" style="60" customWidth="1"/>
    <col min="1284" max="1284" width="9.7109375" style="60" customWidth="1"/>
    <col min="1285" max="1285" width="15.5703125" style="60" customWidth="1"/>
    <col min="1286" max="1287" width="9.42578125" style="60" customWidth="1"/>
    <col min="1288" max="1288" width="16" style="60" customWidth="1"/>
    <col min="1289" max="1289" width="61.42578125" style="60" customWidth="1"/>
    <col min="1290" max="1290" width="20.5703125" style="60" customWidth="1"/>
    <col min="1291" max="1291" width="19" style="60" customWidth="1"/>
    <col min="1292" max="1294" width="0" style="60" hidden="1" customWidth="1"/>
    <col min="1295" max="1536" width="9.140625" style="60"/>
    <col min="1537" max="1537" width="15.85546875" style="60" customWidth="1"/>
    <col min="1538" max="1538" width="11.5703125" style="60" customWidth="1"/>
    <col min="1539" max="1539" width="16.7109375" style="60" customWidth="1"/>
    <col min="1540" max="1540" width="9.7109375" style="60" customWidth="1"/>
    <col min="1541" max="1541" width="15.5703125" style="60" customWidth="1"/>
    <col min="1542" max="1543" width="9.42578125" style="60" customWidth="1"/>
    <col min="1544" max="1544" width="16" style="60" customWidth="1"/>
    <col min="1545" max="1545" width="61.42578125" style="60" customWidth="1"/>
    <col min="1546" max="1546" width="20.5703125" style="60" customWidth="1"/>
    <col min="1547" max="1547" width="19" style="60" customWidth="1"/>
    <col min="1548" max="1550" width="0" style="60" hidden="1" customWidth="1"/>
    <col min="1551" max="1792" width="9.140625" style="60"/>
    <col min="1793" max="1793" width="15.85546875" style="60" customWidth="1"/>
    <col min="1794" max="1794" width="11.5703125" style="60" customWidth="1"/>
    <col min="1795" max="1795" width="16.7109375" style="60" customWidth="1"/>
    <col min="1796" max="1796" width="9.7109375" style="60" customWidth="1"/>
    <col min="1797" max="1797" width="15.5703125" style="60" customWidth="1"/>
    <col min="1798" max="1799" width="9.42578125" style="60" customWidth="1"/>
    <col min="1800" max="1800" width="16" style="60" customWidth="1"/>
    <col min="1801" max="1801" width="61.42578125" style="60" customWidth="1"/>
    <col min="1802" max="1802" width="20.5703125" style="60" customWidth="1"/>
    <col min="1803" max="1803" width="19" style="60" customWidth="1"/>
    <col min="1804" max="1806" width="0" style="60" hidden="1" customWidth="1"/>
    <col min="1807" max="2048" width="9.140625" style="60"/>
    <col min="2049" max="2049" width="15.85546875" style="60" customWidth="1"/>
    <col min="2050" max="2050" width="11.5703125" style="60" customWidth="1"/>
    <col min="2051" max="2051" width="16.7109375" style="60" customWidth="1"/>
    <col min="2052" max="2052" width="9.7109375" style="60" customWidth="1"/>
    <col min="2053" max="2053" width="15.5703125" style="60" customWidth="1"/>
    <col min="2054" max="2055" width="9.42578125" style="60" customWidth="1"/>
    <col min="2056" max="2056" width="16" style="60" customWidth="1"/>
    <col min="2057" max="2057" width="61.42578125" style="60" customWidth="1"/>
    <col min="2058" max="2058" width="20.5703125" style="60" customWidth="1"/>
    <col min="2059" max="2059" width="19" style="60" customWidth="1"/>
    <col min="2060" max="2062" width="0" style="60" hidden="1" customWidth="1"/>
    <col min="2063" max="2304" width="9.140625" style="60"/>
    <col min="2305" max="2305" width="15.85546875" style="60" customWidth="1"/>
    <col min="2306" max="2306" width="11.5703125" style="60" customWidth="1"/>
    <col min="2307" max="2307" width="16.7109375" style="60" customWidth="1"/>
    <col min="2308" max="2308" width="9.7109375" style="60" customWidth="1"/>
    <col min="2309" max="2309" width="15.5703125" style="60" customWidth="1"/>
    <col min="2310" max="2311" width="9.42578125" style="60" customWidth="1"/>
    <col min="2312" max="2312" width="16" style="60" customWidth="1"/>
    <col min="2313" max="2313" width="61.42578125" style="60" customWidth="1"/>
    <col min="2314" max="2314" width="20.5703125" style="60" customWidth="1"/>
    <col min="2315" max="2315" width="19" style="60" customWidth="1"/>
    <col min="2316" max="2318" width="0" style="60" hidden="1" customWidth="1"/>
    <col min="2319" max="2560" width="9.140625" style="60"/>
    <col min="2561" max="2561" width="15.85546875" style="60" customWidth="1"/>
    <col min="2562" max="2562" width="11.5703125" style="60" customWidth="1"/>
    <col min="2563" max="2563" width="16.7109375" style="60" customWidth="1"/>
    <col min="2564" max="2564" width="9.7109375" style="60" customWidth="1"/>
    <col min="2565" max="2565" width="15.5703125" style="60" customWidth="1"/>
    <col min="2566" max="2567" width="9.42578125" style="60" customWidth="1"/>
    <col min="2568" max="2568" width="16" style="60" customWidth="1"/>
    <col min="2569" max="2569" width="61.42578125" style="60" customWidth="1"/>
    <col min="2570" max="2570" width="20.5703125" style="60" customWidth="1"/>
    <col min="2571" max="2571" width="19" style="60" customWidth="1"/>
    <col min="2572" max="2574" width="0" style="60" hidden="1" customWidth="1"/>
    <col min="2575" max="2816" width="9.140625" style="60"/>
    <col min="2817" max="2817" width="15.85546875" style="60" customWidth="1"/>
    <col min="2818" max="2818" width="11.5703125" style="60" customWidth="1"/>
    <col min="2819" max="2819" width="16.7109375" style="60" customWidth="1"/>
    <col min="2820" max="2820" width="9.7109375" style="60" customWidth="1"/>
    <col min="2821" max="2821" width="15.5703125" style="60" customWidth="1"/>
    <col min="2822" max="2823" width="9.42578125" style="60" customWidth="1"/>
    <col min="2824" max="2824" width="16" style="60" customWidth="1"/>
    <col min="2825" max="2825" width="61.42578125" style="60" customWidth="1"/>
    <col min="2826" max="2826" width="20.5703125" style="60" customWidth="1"/>
    <col min="2827" max="2827" width="19" style="60" customWidth="1"/>
    <col min="2828" max="2830" width="0" style="60" hidden="1" customWidth="1"/>
    <col min="2831" max="3072" width="9.140625" style="60"/>
    <col min="3073" max="3073" width="15.85546875" style="60" customWidth="1"/>
    <col min="3074" max="3074" width="11.5703125" style="60" customWidth="1"/>
    <col min="3075" max="3075" width="16.7109375" style="60" customWidth="1"/>
    <col min="3076" max="3076" width="9.7109375" style="60" customWidth="1"/>
    <col min="3077" max="3077" width="15.5703125" style="60" customWidth="1"/>
    <col min="3078" max="3079" width="9.42578125" style="60" customWidth="1"/>
    <col min="3080" max="3080" width="16" style="60" customWidth="1"/>
    <col min="3081" max="3081" width="61.42578125" style="60" customWidth="1"/>
    <col min="3082" max="3082" width="20.5703125" style="60" customWidth="1"/>
    <col min="3083" max="3083" width="19" style="60" customWidth="1"/>
    <col min="3084" max="3086" width="0" style="60" hidden="1" customWidth="1"/>
    <col min="3087" max="3328" width="9.140625" style="60"/>
    <col min="3329" max="3329" width="15.85546875" style="60" customWidth="1"/>
    <col min="3330" max="3330" width="11.5703125" style="60" customWidth="1"/>
    <col min="3331" max="3331" width="16.7109375" style="60" customWidth="1"/>
    <col min="3332" max="3332" width="9.7109375" style="60" customWidth="1"/>
    <col min="3333" max="3333" width="15.5703125" style="60" customWidth="1"/>
    <col min="3334" max="3335" width="9.42578125" style="60" customWidth="1"/>
    <col min="3336" max="3336" width="16" style="60" customWidth="1"/>
    <col min="3337" max="3337" width="61.42578125" style="60" customWidth="1"/>
    <col min="3338" max="3338" width="20.5703125" style="60" customWidth="1"/>
    <col min="3339" max="3339" width="19" style="60" customWidth="1"/>
    <col min="3340" max="3342" width="0" style="60" hidden="1" customWidth="1"/>
    <col min="3343" max="3584" width="9.140625" style="60"/>
    <col min="3585" max="3585" width="15.85546875" style="60" customWidth="1"/>
    <col min="3586" max="3586" width="11.5703125" style="60" customWidth="1"/>
    <col min="3587" max="3587" width="16.7109375" style="60" customWidth="1"/>
    <col min="3588" max="3588" width="9.7109375" style="60" customWidth="1"/>
    <col min="3589" max="3589" width="15.5703125" style="60" customWidth="1"/>
    <col min="3590" max="3591" width="9.42578125" style="60" customWidth="1"/>
    <col min="3592" max="3592" width="16" style="60" customWidth="1"/>
    <col min="3593" max="3593" width="61.42578125" style="60" customWidth="1"/>
    <col min="3594" max="3594" width="20.5703125" style="60" customWidth="1"/>
    <col min="3595" max="3595" width="19" style="60" customWidth="1"/>
    <col min="3596" max="3598" width="0" style="60" hidden="1" customWidth="1"/>
    <col min="3599" max="3840" width="9.140625" style="60"/>
    <col min="3841" max="3841" width="15.85546875" style="60" customWidth="1"/>
    <col min="3842" max="3842" width="11.5703125" style="60" customWidth="1"/>
    <col min="3843" max="3843" width="16.7109375" style="60" customWidth="1"/>
    <col min="3844" max="3844" width="9.7109375" style="60" customWidth="1"/>
    <col min="3845" max="3845" width="15.5703125" style="60" customWidth="1"/>
    <col min="3846" max="3847" width="9.42578125" style="60" customWidth="1"/>
    <col min="3848" max="3848" width="16" style="60" customWidth="1"/>
    <col min="3849" max="3849" width="61.42578125" style="60" customWidth="1"/>
    <col min="3850" max="3850" width="20.5703125" style="60" customWidth="1"/>
    <col min="3851" max="3851" width="19" style="60" customWidth="1"/>
    <col min="3852" max="3854" width="0" style="60" hidden="1" customWidth="1"/>
    <col min="3855" max="4096" width="9.140625" style="60"/>
    <col min="4097" max="4097" width="15.85546875" style="60" customWidth="1"/>
    <col min="4098" max="4098" width="11.5703125" style="60" customWidth="1"/>
    <col min="4099" max="4099" width="16.7109375" style="60" customWidth="1"/>
    <col min="4100" max="4100" width="9.7109375" style="60" customWidth="1"/>
    <col min="4101" max="4101" width="15.5703125" style="60" customWidth="1"/>
    <col min="4102" max="4103" width="9.42578125" style="60" customWidth="1"/>
    <col min="4104" max="4104" width="16" style="60" customWidth="1"/>
    <col min="4105" max="4105" width="61.42578125" style="60" customWidth="1"/>
    <col min="4106" max="4106" width="20.5703125" style="60" customWidth="1"/>
    <col min="4107" max="4107" width="19" style="60" customWidth="1"/>
    <col min="4108" max="4110" width="0" style="60" hidden="1" customWidth="1"/>
    <col min="4111" max="4352" width="9.140625" style="60"/>
    <col min="4353" max="4353" width="15.85546875" style="60" customWidth="1"/>
    <col min="4354" max="4354" width="11.5703125" style="60" customWidth="1"/>
    <col min="4355" max="4355" width="16.7109375" style="60" customWidth="1"/>
    <col min="4356" max="4356" width="9.7109375" style="60" customWidth="1"/>
    <col min="4357" max="4357" width="15.5703125" style="60" customWidth="1"/>
    <col min="4358" max="4359" width="9.42578125" style="60" customWidth="1"/>
    <col min="4360" max="4360" width="16" style="60" customWidth="1"/>
    <col min="4361" max="4361" width="61.42578125" style="60" customWidth="1"/>
    <col min="4362" max="4362" width="20.5703125" style="60" customWidth="1"/>
    <col min="4363" max="4363" width="19" style="60" customWidth="1"/>
    <col min="4364" max="4366" width="0" style="60" hidden="1" customWidth="1"/>
    <col min="4367" max="4608" width="9.140625" style="60"/>
    <col min="4609" max="4609" width="15.85546875" style="60" customWidth="1"/>
    <col min="4610" max="4610" width="11.5703125" style="60" customWidth="1"/>
    <col min="4611" max="4611" width="16.7109375" style="60" customWidth="1"/>
    <col min="4612" max="4612" width="9.7109375" style="60" customWidth="1"/>
    <col min="4613" max="4613" width="15.5703125" style="60" customWidth="1"/>
    <col min="4614" max="4615" width="9.42578125" style="60" customWidth="1"/>
    <col min="4616" max="4616" width="16" style="60" customWidth="1"/>
    <col min="4617" max="4617" width="61.42578125" style="60" customWidth="1"/>
    <col min="4618" max="4618" width="20.5703125" style="60" customWidth="1"/>
    <col min="4619" max="4619" width="19" style="60" customWidth="1"/>
    <col min="4620" max="4622" width="0" style="60" hidden="1" customWidth="1"/>
    <col min="4623" max="4864" width="9.140625" style="60"/>
    <col min="4865" max="4865" width="15.85546875" style="60" customWidth="1"/>
    <col min="4866" max="4866" width="11.5703125" style="60" customWidth="1"/>
    <col min="4867" max="4867" width="16.7109375" style="60" customWidth="1"/>
    <col min="4868" max="4868" width="9.7109375" style="60" customWidth="1"/>
    <col min="4869" max="4869" width="15.5703125" style="60" customWidth="1"/>
    <col min="4870" max="4871" width="9.42578125" style="60" customWidth="1"/>
    <col min="4872" max="4872" width="16" style="60" customWidth="1"/>
    <col min="4873" max="4873" width="61.42578125" style="60" customWidth="1"/>
    <col min="4874" max="4874" width="20.5703125" style="60" customWidth="1"/>
    <col min="4875" max="4875" width="19" style="60" customWidth="1"/>
    <col min="4876" max="4878" width="0" style="60" hidden="1" customWidth="1"/>
    <col min="4879" max="5120" width="9.140625" style="60"/>
    <col min="5121" max="5121" width="15.85546875" style="60" customWidth="1"/>
    <col min="5122" max="5122" width="11.5703125" style="60" customWidth="1"/>
    <col min="5123" max="5123" width="16.7109375" style="60" customWidth="1"/>
    <col min="5124" max="5124" width="9.7109375" style="60" customWidth="1"/>
    <col min="5125" max="5125" width="15.5703125" style="60" customWidth="1"/>
    <col min="5126" max="5127" width="9.42578125" style="60" customWidth="1"/>
    <col min="5128" max="5128" width="16" style="60" customWidth="1"/>
    <col min="5129" max="5129" width="61.42578125" style="60" customWidth="1"/>
    <col min="5130" max="5130" width="20.5703125" style="60" customWidth="1"/>
    <col min="5131" max="5131" width="19" style="60" customWidth="1"/>
    <col min="5132" max="5134" width="0" style="60" hidden="1" customWidth="1"/>
    <col min="5135" max="5376" width="9.140625" style="60"/>
    <col min="5377" max="5377" width="15.85546875" style="60" customWidth="1"/>
    <col min="5378" max="5378" width="11.5703125" style="60" customWidth="1"/>
    <col min="5379" max="5379" width="16.7109375" style="60" customWidth="1"/>
    <col min="5380" max="5380" width="9.7109375" style="60" customWidth="1"/>
    <col min="5381" max="5381" width="15.5703125" style="60" customWidth="1"/>
    <col min="5382" max="5383" width="9.42578125" style="60" customWidth="1"/>
    <col min="5384" max="5384" width="16" style="60" customWidth="1"/>
    <col min="5385" max="5385" width="61.42578125" style="60" customWidth="1"/>
    <col min="5386" max="5386" width="20.5703125" style="60" customWidth="1"/>
    <col min="5387" max="5387" width="19" style="60" customWidth="1"/>
    <col min="5388" max="5390" width="0" style="60" hidden="1" customWidth="1"/>
    <col min="5391" max="5632" width="9.140625" style="60"/>
    <col min="5633" max="5633" width="15.85546875" style="60" customWidth="1"/>
    <col min="5634" max="5634" width="11.5703125" style="60" customWidth="1"/>
    <col min="5635" max="5635" width="16.7109375" style="60" customWidth="1"/>
    <col min="5636" max="5636" width="9.7109375" style="60" customWidth="1"/>
    <col min="5637" max="5637" width="15.5703125" style="60" customWidth="1"/>
    <col min="5638" max="5639" width="9.42578125" style="60" customWidth="1"/>
    <col min="5640" max="5640" width="16" style="60" customWidth="1"/>
    <col min="5641" max="5641" width="61.42578125" style="60" customWidth="1"/>
    <col min="5642" max="5642" width="20.5703125" style="60" customWidth="1"/>
    <col min="5643" max="5643" width="19" style="60" customWidth="1"/>
    <col min="5644" max="5646" width="0" style="60" hidden="1" customWidth="1"/>
    <col min="5647" max="5888" width="9.140625" style="60"/>
    <col min="5889" max="5889" width="15.85546875" style="60" customWidth="1"/>
    <col min="5890" max="5890" width="11.5703125" style="60" customWidth="1"/>
    <col min="5891" max="5891" width="16.7109375" style="60" customWidth="1"/>
    <col min="5892" max="5892" width="9.7109375" style="60" customWidth="1"/>
    <col min="5893" max="5893" width="15.5703125" style="60" customWidth="1"/>
    <col min="5894" max="5895" width="9.42578125" style="60" customWidth="1"/>
    <col min="5896" max="5896" width="16" style="60" customWidth="1"/>
    <col min="5897" max="5897" width="61.42578125" style="60" customWidth="1"/>
    <col min="5898" max="5898" width="20.5703125" style="60" customWidth="1"/>
    <col min="5899" max="5899" width="19" style="60" customWidth="1"/>
    <col min="5900" max="5902" width="0" style="60" hidden="1" customWidth="1"/>
    <col min="5903" max="6144" width="9.140625" style="60"/>
    <col min="6145" max="6145" width="15.85546875" style="60" customWidth="1"/>
    <col min="6146" max="6146" width="11.5703125" style="60" customWidth="1"/>
    <col min="6147" max="6147" width="16.7109375" style="60" customWidth="1"/>
    <col min="6148" max="6148" width="9.7109375" style="60" customWidth="1"/>
    <col min="6149" max="6149" width="15.5703125" style="60" customWidth="1"/>
    <col min="6150" max="6151" width="9.42578125" style="60" customWidth="1"/>
    <col min="6152" max="6152" width="16" style="60" customWidth="1"/>
    <col min="6153" max="6153" width="61.42578125" style="60" customWidth="1"/>
    <col min="6154" max="6154" width="20.5703125" style="60" customWidth="1"/>
    <col min="6155" max="6155" width="19" style="60" customWidth="1"/>
    <col min="6156" max="6158" width="0" style="60" hidden="1" customWidth="1"/>
    <col min="6159" max="6400" width="9.140625" style="60"/>
    <col min="6401" max="6401" width="15.85546875" style="60" customWidth="1"/>
    <col min="6402" max="6402" width="11.5703125" style="60" customWidth="1"/>
    <col min="6403" max="6403" width="16.7109375" style="60" customWidth="1"/>
    <col min="6404" max="6404" width="9.7109375" style="60" customWidth="1"/>
    <col min="6405" max="6405" width="15.5703125" style="60" customWidth="1"/>
    <col min="6406" max="6407" width="9.42578125" style="60" customWidth="1"/>
    <col min="6408" max="6408" width="16" style="60" customWidth="1"/>
    <col min="6409" max="6409" width="61.42578125" style="60" customWidth="1"/>
    <col min="6410" max="6410" width="20.5703125" style="60" customWidth="1"/>
    <col min="6411" max="6411" width="19" style="60" customWidth="1"/>
    <col min="6412" max="6414" width="0" style="60" hidden="1" customWidth="1"/>
    <col min="6415" max="6656" width="9.140625" style="60"/>
    <col min="6657" max="6657" width="15.85546875" style="60" customWidth="1"/>
    <col min="6658" max="6658" width="11.5703125" style="60" customWidth="1"/>
    <col min="6659" max="6659" width="16.7109375" style="60" customWidth="1"/>
    <col min="6660" max="6660" width="9.7109375" style="60" customWidth="1"/>
    <col min="6661" max="6661" width="15.5703125" style="60" customWidth="1"/>
    <col min="6662" max="6663" width="9.42578125" style="60" customWidth="1"/>
    <col min="6664" max="6664" width="16" style="60" customWidth="1"/>
    <col min="6665" max="6665" width="61.42578125" style="60" customWidth="1"/>
    <col min="6666" max="6666" width="20.5703125" style="60" customWidth="1"/>
    <col min="6667" max="6667" width="19" style="60" customWidth="1"/>
    <col min="6668" max="6670" width="0" style="60" hidden="1" customWidth="1"/>
    <col min="6671" max="6912" width="9.140625" style="60"/>
    <col min="6913" max="6913" width="15.85546875" style="60" customWidth="1"/>
    <col min="6914" max="6914" width="11.5703125" style="60" customWidth="1"/>
    <col min="6915" max="6915" width="16.7109375" style="60" customWidth="1"/>
    <col min="6916" max="6916" width="9.7109375" style="60" customWidth="1"/>
    <col min="6917" max="6917" width="15.5703125" style="60" customWidth="1"/>
    <col min="6918" max="6919" width="9.42578125" style="60" customWidth="1"/>
    <col min="6920" max="6920" width="16" style="60" customWidth="1"/>
    <col min="6921" max="6921" width="61.42578125" style="60" customWidth="1"/>
    <col min="6922" max="6922" width="20.5703125" style="60" customWidth="1"/>
    <col min="6923" max="6923" width="19" style="60" customWidth="1"/>
    <col min="6924" max="6926" width="0" style="60" hidden="1" customWidth="1"/>
    <col min="6927" max="7168" width="9.140625" style="60"/>
    <col min="7169" max="7169" width="15.85546875" style="60" customWidth="1"/>
    <col min="7170" max="7170" width="11.5703125" style="60" customWidth="1"/>
    <col min="7171" max="7171" width="16.7109375" style="60" customWidth="1"/>
    <col min="7172" max="7172" width="9.7109375" style="60" customWidth="1"/>
    <col min="7173" max="7173" width="15.5703125" style="60" customWidth="1"/>
    <col min="7174" max="7175" width="9.42578125" style="60" customWidth="1"/>
    <col min="7176" max="7176" width="16" style="60" customWidth="1"/>
    <col min="7177" max="7177" width="61.42578125" style="60" customWidth="1"/>
    <col min="7178" max="7178" width="20.5703125" style="60" customWidth="1"/>
    <col min="7179" max="7179" width="19" style="60" customWidth="1"/>
    <col min="7180" max="7182" width="0" style="60" hidden="1" customWidth="1"/>
    <col min="7183" max="7424" width="9.140625" style="60"/>
    <col min="7425" max="7425" width="15.85546875" style="60" customWidth="1"/>
    <col min="7426" max="7426" width="11.5703125" style="60" customWidth="1"/>
    <col min="7427" max="7427" width="16.7109375" style="60" customWidth="1"/>
    <col min="7428" max="7428" width="9.7109375" style="60" customWidth="1"/>
    <col min="7429" max="7429" width="15.5703125" style="60" customWidth="1"/>
    <col min="7430" max="7431" width="9.42578125" style="60" customWidth="1"/>
    <col min="7432" max="7432" width="16" style="60" customWidth="1"/>
    <col min="7433" max="7433" width="61.42578125" style="60" customWidth="1"/>
    <col min="7434" max="7434" width="20.5703125" style="60" customWidth="1"/>
    <col min="7435" max="7435" width="19" style="60" customWidth="1"/>
    <col min="7436" max="7438" width="0" style="60" hidden="1" customWidth="1"/>
    <col min="7439" max="7680" width="9.140625" style="60"/>
    <col min="7681" max="7681" width="15.85546875" style="60" customWidth="1"/>
    <col min="7682" max="7682" width="11.5703125" style="60" customWidth="1"/>
    <col min="7683" max="7683" width="16.7109375" style="60" customWidth="1"/>
    <col min="7684" max="7684" width="9.7109375" style="60" customWidth="1"/>
    <col min="7685" max="7685" width="15.5703125" style="60" customWidth="1"/>
    <col min="7686" max="7687" width="9.42578125" style="60" customWidth="1"/>
    <col min="7688" max="7688" width="16" style="60" customWidth="1"/>
    <col min="7689" max="7689" width="61.42578125" style="60" customWidth="1"/>
    <col min="7690" max="7690" width="20.5703125" style="60" customWidth="1"/>
    <col min="7691" max="7691" width="19" style="60" customWidth="1"/>
    <col min="7692" max="7694" width="0" style="60" hidden="1" customWidth="1"/>
    <col min="7695" max="7936" width="9.140625" style="60"/>
    <col min="7937" max="7937" width="15.85546875" style="60" customWidth="1"/>
    <col min="7938" max="7938" width="11.5703125" style="60" customWidth="1"/>
    <col min="7939" max="7939" width="16.7109375" style="60" customWidth="1"/>
    <col min="7940" max="7940" width="9.7109375" style="60" customWidth="1"/>
    <col min="7941" max="7941" width="15.5703125" style="60" customWidth="1"/>
    <col min="7942" max="7943" width="9.42578125" style="60" customWidth="1"/>
    <col min="7944" max="7944" width="16" style="60" customWidth="1"/>
    <col min="7945" max="7945" width="61.42578125" style="60" customWidth="1"/>
    <col min="7946" max="7946" width="20.5703125" style="60" customWidth="1"/>
    <col min="7947" max="7947" width="19" style="60" customWidth="1"/>
    <col min="7948" max="7950" width="0" style="60" hidden="1" customWidth="1"/>
    <col min="7951" max="8192" width="9.140625" style="60"/>
    <col min="8193" max="8193" width="15.85546875" style="60" customWidth="1"/>
    <col min="8194" max="8194" width="11.5703125" style="60" customWidth="1"/>
    <col min="8195" max="8195" width="16.7109375" style="60" customWidth="1"/>
    <col min="8196" max="8196" width="9.7109375" style="60" customWidth="1"/>
    <col min="8197" max="8197" width="15.5703125" style="60" customWidth="1"/>
    <col min="8198" max="8199" width="9.42578125" style="60" customWidth="1"/>
    <col min="8200" max="8200" width="16" style="60" customWidth="1"/>
    <col min="8201" max="8201" width="61.42578125" style="60" customWidth="1"/>
    <col min="8202" max="8202" width="20.5703125" style="60" customWidth="1"/>
    <col min="8203" max="8203" width="19" style="60" customWidth="1"/>
    <col min="8204" max="8206" width="0" style="60" hidden="1" customWidth="1"/>
    <col min="8207" max="8448" width="9.140625" style="60"/>
    <col min="8449" max="8449" width="15.85546875" style="60" customWidth="1"/>
    <col min="8450" max="8450" width="11.5703125" style="60" customWidth="1"/>
    <col min="8451" max="8451" width="16.7109375" style="60" customWidth="1"/>
    <col min="8452" max="8452" width="9.7109375" style="60" customWidth="1"/>
    <col min="8453" max="8453" width="15.5703125" style="60" customWidth="1"/>
    <col min="8454" max="8455" width="9.42578125" style="60" customWidth="1"/>
    <col min="8456" max="8456" width="16" style="60" customWidth="1"/>
    <col min="8457" max="8457" width="61.42578125" style="60" customWidth="1"/>
    <col min="8458" max="8458" width="20.5703125" style="60" customWidth="1"/>
    <col min="8459" max="8459" width="19" style="60" customWidth="1"/>
    <col min="8460" max="8462" width="0" style="60" hidden="1" customWidth="1"/>
    <col min="8463" max="8704" width="9.140625" style="60"/>
    <col min="8705" max="8705" width="15.85546875" style="60" customWidth="1"/>
    <col min="8706" max="8706" width="11.5703125" style="60" customWidth="1"/>
    <col min="8707" max="8707" width="16.7109375" style="60" customWidth="1"/>
    <col min="8708" max="8708" width="9.7109375" style="60" customWidth="1"/>
    <col min="8709" max="8709" width="15.5703125" style="60" customWidth="1"/>
    <col min="8710" max="8711" width="9.42578125" style="60" customWidth="1"/>
    <col min="8712" max="8712" width="16" style="60" customWidth="1"/>
    <col min="8713" max="8713" width="61.42578125" style="60" customWidth="1"/>
    <col min="8714" max="8714" width="20.5703125" style="60" customWidth="1"/>
    <col min="8715" max="8715" width="19" style="60" customWidth="1"/>
    <col min="8716" max="8718" width="0" style="60" hidden="1" customWidth="1"/>
    <col min="8719" max="8960" width="9.140625" style="60"/>
    <col min="8961" max="8961" width="15.85546875" style="60" customWidth="1"/>
    <col min="8962" max="8962" width="11.5703125" style="60" customWidth="1"/>
    <col min="8963" max="8963" width="16.7109375" style="60" customWidth="1"/>
    <col min="8964" max="8964" width="9.7109375" style="60" customWidth="1"/>
    <col min="8965" max="8965" width="15.5703125" style="60" customWidth="1"/>
    <col min="8966" max="8967" width="9.42578125" style="60" customWidth="1"/>
    <col min="8968" max="8968" width="16" style="60" customWidth="1"/>
    <col min="8969" max="8969" width="61.42578125" style="60" customWidth="1"/>
    <col min="8970" max="8970" width="20.5703125" style="60" customWidth="1"/>
    <col min="8971" max="8971" width="19" style="60" customWidth="1"/>
    <col min="8972" max="8974" width="0" style="60" hidden="1" customWidth="1"/>
    <col min="8975" max="9216" width="9.140625" style="60"/>
    <col min="9217" max="9217" width="15.85546875" style="60" customWidth="1"/>
    <col min="9218" max="9218" width="11.5703125" style="60" customWidth="1"/>
    <col min="9219" max="9219" width="16.7109375" style="60" customWidth="1"/>
    <col min="9220" max="9220" width="9.7109375" style="60" customWidth="1"/>
    <col min="9221" max="9221" width="15.5703125" style="60" customWidth="1"/>
    <col min="9222" max="9223" width="9.42578125" style="60" customWidth="1"/>
    <col min="9224" max="9224" width="16" style="60" customWidth="1"/>
    <col min="9225" max="9225" width="61.42578125" style="60" customWidth="1"/>
    <col min="9226" max="9226" width="20.5703125" style="60" customWidth="1"/>
    <col min="9227" max="9227" width="19" style="60" customWidth="1"/>
    <col min="9228" max="9230" width="0" style="60" hidden="1" customWidth="1"/>
    <col min="9231" max="9472" width="9.140625" style="60"/>
    <col min="9473" max="9473" width="15.85546875" style="60" customWidth="1"/>
    <col min="9474" max="9474" width="11.5703125" style="60" customWidth="1"/>
    <col min="9475" max="9475" width="16.7109375" style="60" customWidth="1"/>
    <col min="9476" max="9476" width="9.7109375" style="60" customWidth="1"/>
    <col min="9477" max="9477" width="15.5703125" style="60" customWidth="1"/>
    <col min="9478" max="9479" width="9.42578125" style="60" customWidth="1"/>
    <col min="9480" max="9480" width="16" style="60" customWidth="1"/>
    <col min="9481" max="9481" width="61.42578125" style="60" customWidth="1"/>
    <col min="9482" max="9482" width="20.5703125" style="60" customWidth="1"/>
    <col min="9483" max="9483" width="19" style="60" customWidth="1"/>
    <col min="9484" max="9486" width="0" style="60" hidden="1" customWidth="1"/>
    <col min="9487" max="9728" width="9.140625" style="60"/>
    <col min="9729" max="9729" width="15.85546875" style="60" customWidth="1"/>
    <col min="9730" max="9730" width="11.5703125" style="60" customWidth="1"/>
    <col min="9731" max="9731" width="16.7109375" style="60" customWidth="1"/>
    <col min="9732" max="9732" width="9.7109375" style="60" customWidth="1"/>
    <col min="9733" max="9733" width="15.5703125" style="60" customWidth="1"/>
    <col min="9734" max="9735" width="9.42578125" style="60" customWidth="1"/>
    <col min="9736" max="9736" width="16" style="60" customWidth="1"/>
    <col min="9737" max="9737" width="61.42578125" style="60" customWidth="1"/>
    <col min="9738" max="9738" width="20.5703125" style="60" customWidth="1"/>
    <col min="9739" max="9739" width="19" style="60" customWidth="1"/>
    <col min="9740" max="9742" width="0" style="60" hidden="1" customWidth="1"/>
    <col min="9743" max="9984" width="9.140625" style="60"/>
    <col min="9985" max="9985" width="15.85546875" style="60" customWidth="1"/>
    <col min="9986" max="9986" width="11.5703125" style="60" customWidth="1"/>
    <col min="9987" max="9987" width="16.7109375" style="60" customWidth="1"/>
    <col min="9988" max="9988" width="9.7109375" style="60" customWidth="1"/>
    <col min="9989" max="9989" width="15.5703125" style="60" customWidth="1"/>
    <col min="9990" max="9991" width="9.42578125" style="60" customWidth="1"/>
    <col min="9992" max="9992" width="16" style="60" customWidth="1"/>
    <col min="9993" max="9993" width="61.42578125" style="60" customWidth="1"/>
    <col min="9994" max="9994" width="20.5703125" style="60" customWidth="1"/>
    <col min="9995" max="9995" width="19" style="60" customWidth="1"/>
    <col min="9996" max="9998" width="0" style="60" hidden="1" customWidth="1"/>
    <col min="9999" max="10240" width="9.140625" style="60"/>
    <col min="10241" max="10241" width="15.85546875" style="60" customWidth="1"/>
    <col min="10242" max="10242" width="11.5703125" style="60" customWidth="1"/>
    <col min="10243" max="10243" width="16.7109375" style="60" customWidth="1"/>
    <col min="10244" max="10244" width="9.7109375" style="60" customWidth="1"/>
    <col min="10245" max="10245" width="15.5703125" style="60" customWidth="1"/>
    <col min="10246" max="10247" width="9.42578125" style="60" customWidth="1"/>
    <col min="10248" max="10248" width="16" style="60" customWidth="1"/>
    <col min="10249" max="10249" width="61.42578125" style="60" customWidth="1"/>
    <col min="10250" max="10250" width="20.5703125" style="60" customWidth="1"/>
    <col min="10251" max="10251" width="19" style="60" customWidth="1"/>
    <col min="10252" max="10254" width="0" style="60" hidden="1" customWidth="1"/>
    <col min="10255" max="10496" width="9.140625" style="60"/>
    <col min="10497" max="10497" width="15.85546875" style="60" customWidth="1"/>
    <col min="10498" max="10498" width="11.5703125" style="60" customWidth="1"/>
    <col min="10499" max="10499" width="16.7109375" style="60" customWidth="1"/>
    <col min="10500" max="10500" width="9.7109375" style="60" customWidth="1"/>
    <col min="10501" max="10501" width="15.5703125" style="60" customWidth="1"/>
    <col min="10502" max="10503" width="9.42578125" style="60" customWidth="1"/>
    <col min="10504" max="10504" width="16" style="60" customWidth="1"/>
    <col min="10505" max="10505" width="61.42578125" style="60" customWidth="1"/>
    <col min="10506" max="10506" width="20.5703125" style="60" customWidth="1"/>
    <col min="10507" max="10507" width="19" style="60" customWidth="1"/>
    <col min="10508" max="10510" width="0" style="60" hidden="1" customWidth="1"/>
    <col min="10511" max="10752" width="9.140625" style="60"/>
    <col min="10753" max="10753" width="15.85546875" style="60" customWidth="1"/>
    <col min="10754" max="10754" width="11.5703125" style="60" customWidth="1"/>
    <col min="10755" max="10755" width="16.7109375" style="60" customWidth="1"/>
    <col min="10756" max="10756" width="9.7109375" style="60" customWidth="1"/>
    <col min="10757" max="10757" width="15.5703125" style="60" customWidth="1"/>
    <col min="10758" max="10759" width="9.42578125" style="60" customWidth="1"/>
    <col min="10760" max="10760" width="16" style="60" customWidth="1"/>
    <col min="10761" max="10761" width="61.42578125" style="60" customWidth="1"/>
    <col min="10762" max="10762" width="20.5703125" style="60" customWidth="1"/>
    <col min="10763" max="10763" width="19" style="60" customWidth="1"/>
    <col min="10764" max="10766" width="0" style="60" hidden="1" customWidth="1"/>
    <col min="10767" max="11008" width="9.140625" style="60"/>
    <col min="11009" max="11009" width="15.85546875" style="60" customWidth="1"/>
    <col min="11010" max="11010" width="11.5703125" style="60" customWidth="1"/>
    <col min="11011" max="11011" width="16.7109375" style="60" customWidth="1"/>
    <col min="11012" max="11012" width="9.7109375" style="60" customWidth="1"/>
    <col min="11013" max="11013" width="15.5703125" style="60" customWidth="1"/>
    <col min="11014" max="11015" width="9.42578125" style="60" customWidth="1"/>
    <col min="11016" max="11016" width="16" style="60" customWidth="1"/>
    <col min="11017" max="11017" width="61.42578125" style="60" customWidth="1"/>
    <col min="11018" max="11018" width="20.5703125" style="60" customWidth="1"/>
    <col min="11019" max="11019" width="19" style="60" customWidth="1"/>
    <col min="11020" max="11022" width="0" style="60" hidden="1" customWidth="1"/>
    <col min="11023" max="11264" width="9.140625" style="60"/>
    <col min="11265" max="11265" width="15.85546875" style="60" customWidth="1"/>
    <col min="11266" max="11266" width="11.5703125" style="60" customWidth="1"/>
    <col min="11267" max="11267" width="16.7109375" style="60" customWidth="1"/>
    <col min="11268" max="11268" width="9.7109375" style="60" customWidth="1"/>
    <col min="11269" max="11269" width="15.5703125" style="60" customWidth="1"/>
    <col min="11270" max="11271" width="9.42578125" style="60" customWidth="1"/>
    <col min="11272" max="11272" width="16" style="60" customWidth="1"/>
    <col min="11273" max="11273" width="61.42578125" style="60" customWidth="1"/>
    <col min="11274" max="11274" width="20.5703125" style="60" customWidth="1"/>
    <col min="11275" max="11275" width="19" style="60" customWidth="1"/>
    <col min="11276" max="11278" width="0" style="60" hidden="1" customWidth="1"/>
    <col min="11279" max="11520" width="9.140625" style="60"/>
    <col min="11521" max="11521" width="15.85546875" style="60" customWidth="1"/>
    <col min="11522" max="11522" width="11.5703125" style="60" customWidth="1"/>
    <col min="11523" max="11523" width="16.7109375" style="60" customWidth="1"/>
    <col min="11524" max="11524" width="9.7109375" style="60" customWidth="1"/>
    <col min="11525" max="11525" width="15.5703125" style="60" customWidth="1"/>
    <col min="11526" max="11527" width="9.42578125" style="60" customWidth="1"/>
    <col min="11528" max="11528" width="16" style="60" customWidth="1"/>
    <col min="11529" max="11529" width="61.42578125" style="60" customWidth="1"/>
    <col min="11530" max="11530" width="20.5703125" style="60" customWidth="1"/>
    <col min="11531" max="11531" width="19" style="60" customWidth="1"/>
    <col min="11532" max="11534" width="0" style="60" hidden="1" customWidth="1"/>
    <col min="11535" max="11776" width="9.140625" style="60"/>
    <col min="11777" max="11777" width="15.85546875" style="60" customWidth="1"/>
    <col min="11778" max="11778" width="11.5703125" style="60" customWidth="1"/>
    <col min="11779" max="11779" width="16.7109375" style="60" customWidth="1"/>
    <col min="11780" max="11780" width="9.7109375" style="60" customWidth="1"/>
    <col min="11781" max="11781" width="15.5703125" style="60" customWidth="1"/>
    <col min="11782" max="11783" width="9.42578125" style="60" customWidth="1"/>
    <col min="11784" max="11784" width="16" style="60" customWidth="1"/>
    <col min="11785" max="11785" width="61.42578125" style="60" customWidth="1"/>
    <col min="11786" max="11786" width="20.5703125" style="60" customWidth="1"/>
    <col min="11787" max="11787" width="19" style="60" customWidth="1"/>
    <col min="11788" max="11790" width="0" style="60" hidden="1" customWidth="1"/>
    <col min="11791" max="12032" width="9.140625" style="60"/>
    <col min="12033" max="12033" width="15.85546875" style="60" customWidth="1"/>
    <col min="12034" max="12034" width="11.5703125" style="60" customWidth="1"/>
    <col min="12035" max="12035" width="16.7109375" style="60" customWidth="1"/>
    <col min="12036" max="12036" width="9.7109375" style="60" customWidth="1"/>
    <col min="12037" max="12037" width="15.5703125" style="60" customWidth="1"/>
    <col min="12038" max="12039" width="9.42578125" style="60" customWidth="1"/>
    <col min="12040" max="12040" width="16" style="60" customWidth="1"/>
    <col min="12041" max="12041" width="61.42578125" style="60" customWidth="1"/>
    <col min="12042" max="12042" width="20.5703125" style="60" customWidth="1"/>
    <col min="12043" max="12043" width="19" style="60" customWidth="1"/>
    <col min="12044" max="12046" width="0" style="60" hidden="1" customWidth="1"/>
    <col min="12047" max="12288" width="9.140625" style="60"/>
    <col min="12289" max="12289" width="15.85546875" style="60" customWidth="1"/>
    <col min="12290" max="12290" width="11.5703125" style="60" customWidth="1"/>
    <col min="12291" max="12291" width="16.7109375" style="60" customWidth="1"/>
    <col min="12292" max="12292" width="9.7109375" style="60" customWidth="1"/>
    <col min="12293" max="12293" width="15.5703125" style="60" customWidth="1"/>
    <col min="12294" max="12295" width="9.42578125" style="60" customWidth="1"/>
    <col min="12296" max="12296" width="16" style="60" customWidth="1"/>
    <col min="12297" max="12297" width="61.42578125" style="60" customWidth="1"/>
    <col min="12298" max="12298" width="20.5703125" style="60" customWidth="1"/>
    <col min="12299" max="12299" width="19" style="60" customWidth="1"/>
    <col min="12300" max="12302" width="0" style="60" hidden="1" customWidth="1"/>
    <col min="12303" max="12544" width="9.140625" style="60"/>
    <col min="12545" max="12545" width="15.85546875" style="60" customWidth="1"/>
    <col min="12546" max="12546" width="11.5703125" style="60" customWidth="1"/>
    <col min="12547" max="12547" width="16.7109375" style="60" customWidth="1"/>
    <col min="12548" max="12548" width="9.7109375" style="60" customWidth="1"/>
    <col min="12549" max="12549" width="15.5703125" style="60" customWidth="1"/>
    <col min="12550" max="12551" width="9.42578125" style="60" customWidth="1"/>
    <col min="12552" max="12552" width="16" style="60" customWidth="1"/>
    <col min="12553" max="12553" width="61.42578125" style="60" customWidth="1"/>
    <col min="12554" max="12554" width="20.5703125" style="60" customWidth="1"/>
    <col min="12555" max="12555" width="19" style="60" customWidth="1"/>
    <col min="12556" max="12558" width="0" style="60" hidden="1" customWidth="1"/>
    <col min="12559" max="12800" width="9.140625" style="60"/>
    <col min="12801" max="12801" width="15.85546875" style="60" customWidth="1"/>
    <col min="12802" max="12802" width="11.5703125" style="60" customWidth="1"/>
    <col min="12803" max="12803" width="16.7109375" style="60" customWidth="1"/>
    <col min="12804" max="12804" width="9.7109375" style="60" customWidth="1"/>
    <col min="12805" max="12805" width="15.5703125" style="60" customWidth="1"/>
    <col min="12806" max="12807" width="9.42578125" style="60" customWidth="1"/>
    <col min="12808" max="12808" width="16" style="60" customWidth="1"/>
    <col min="12809" max="12809" width="61.42578125" style="60" customWidth="1"/>
    <col min="12810" max="12810" width="20.5703125" style="60" customWidth="1"/>
    <col min="12811" max="12811" width="19" style="60" customWidth="1"/>
    <col min="12812" max="12814" width="0" style="60" hidden="1" customWidth="1"/>
    <col min="12815" max="13056" width="9.140625" style="60"/>
    <col min="13057" max="13057" width="15.85546875" style="60" customWidth="1"/>
    <col min="13058" max="13058" width="11.5703125" style="60" customWidth="1"/>
    <col min="13059" max="13059" width="16.7109375" style="60" customWidth="1"/>
    <col min="13060" max="13060" width="9.7109375" style="60" customWidth="1"/>
    <col min="13061" max="13061" width="15.5703125" style="60" customWidth="1"/>
    <col min="13062" max="13063" width="9.42578125" style="60" customWidth="1"/>
    <col min="13064" max="13064" width="16" style="60" customWidth="1"/>
    <col min="13065" max="13065" width="61.42578125" style="60" customWidth="1"/>
    <col min="13066" max="13066" width="20.5703125" style="60" customWidth="1"/>
    <col min="13067" max="13067" width="19" style="60" customWidth="1"/>
    <col min="13068" max="13070" width="0" style="60" hidden="1" customWidth="1"/>
    <col min="13071" max="13312" width="9.140625" style="60"/>
    <col min="13313" max="13313" width="15.85546875" style="60" customWidth="1"/>
    <col min="13314" max="13314" width="11.5703125" style="60" customWidth="1"/>
    <col min="13315" max="13315" width="16.7109375" style="60" customWidth="1"/>
    <col min="13316" max="13316" width="9.7109375" style="60" customWidth="1"/>
    <col min="13317" max="13317" width="15.5703125" style="60" customWidth="1"/>
    <col min="13318" max="13319" width="9.42578125" style="60" customWidth="1"/>
    <col min="13320" max="13320" width="16" style="60" customWidth="1"/>
    <col min="13321" max="13321" width="61.42578125" style="60" customWidth="1"/>
    <col min="13322" max="13322" width="20.5703125" style="60" customWidth="1"/>
    <col min="13323" max="13323" width="19" style="60" customWidth="1"/>
    <col min="13324" max="13326" width="0" style="60" hidden="1" customWidth="1"/>
    <col min="13327" max="13568" width="9.140625" style="60"/>
    <col min="13569" max="13569" width="15.85546875" style="60" customWidth="1"/>
    <col min="13570" max="13570" width="11.5703125" style="60" customWidth="1"/>
    <col min="13571" max="13571" width="16.7109375" style="60" customWidth="1"/>
    <col min="13572" max="13572" width="9.7109375" style="60" customWidth="1"/>
    <col min="13573" max="13573" width="15.5703125" style="60" customWidth="1"/>
    <col min="13574" max="13575" width="9.42578125" style="60" customWidth="1"/>
    <col min="13576" max="13576" width="16" style="60" customWidth="1"/>
    <col min="13577" max="13577" width="61.42578125" style="60" customWidth="1"/>
    <col min="13578" max="13578" width="20.5703125" style="60" customWidth="1"/>
    <col min="13579" max="13579" width="19" style="60" customWidth="1"/>
    <col min="13580" max="13582" width="0" style="60" hidden="1" customWidth="1"/>
    <col min="13583" max="13824" width="9.140625" style="60"/>
    <col min="13825" max="13825" width="15.85546875" style="60" customWidth="1"/>
    <col min="13826" max="13826" width="11.5703125" style="60" customWidth="1"/>
    <col min="13827" max="13827" width="16.7109375" style="60" customWidth="1"/>
    <col min="13828" max="13828" width="9.7109375" style="60" customWidth="1"/>
    <col min="13829" max="13829" width="15.5703125" style="60" customWidth="1"/>
    <col min="13830" max="13831" width="9.42578125" style="60" customWidth="1"/>
    <col min="13832" max="13832" width="16" style="60" customWidth="1"/>
    <col min="13833" max="13833" width="61.42578125" style="60" customWidth="1"/>
    <col min="13834" max="13834" width="20.5703125" style="60" customWidth="1"/>
    <col min="13835" max="13835" width="19" style="60" customWidth="1"/>
    <col min="13836" max="13838" width="0" style="60" hidden="1" customWidth="1"/>
    <col min="13839" max="14080" width="9.140625" style="60"/>
    <col min="14081" max="14081" width="15.85546875" style="60" customWidth="1"/>
    <col min="14082" max="14082" width="11.5703125" style="60" customWidth="1"/>
    <col min="14083" max="14083" width="16.7109375" style="60" customWidth="1"/>
    <col min="14084" max="14084" width="9.7109375" style="60" customWidth="1"/>
    <col min="14085" max="14085" width="15.5703125" style="60" customWidth="1"/>
    <col min="14086" max="14087" width="9.42578125" style="60" customWidth="1"/>
    <col min="14088" max="14088" width="16" style="60" customWidth="1"/>
    <col min="14089" max="14089" width="61.42578125" style="60" customWidth="1"/>
    <col min="14090" max="14090" width="20.5703125" style="60" customWidth="1"/>
    <col min="14091" max="14091" width="19" style="60" customWidth="1"/>
    <col min="14092" max="14094" width="0" style="60" hidden="1" customWidth="1"/>
    <col min="14095" max="14336" width="9.140625" style="60"/>
    <col min="14337" max="14337" width="15.85546875" style="60" customWidth="1"/>
    <col min="14338" max="14338" width="11.5703125" style="60" customWidth="1"/>
    <col min="14339" max="14339" width="16.7109375" style="60" customWidth="1"/>
    <col min="14340" max="14340" width="9.7109375" style="60" customWidth="1"/>
    <col min="14341" max="14341" width="15.5703125" style="60" customWidth="1"/>
    <col min="14342" max="14343" width="9.42578125" style="60" customWidth="1"/>
    <col min="14344" max="14344" width="16" style="60" customWidth="1"/>
    <col min="14345" max="14345" width="61.42578125" style="60" customWidth="1"/>
    <col min="14346" max="14346" width="20.5703125" style="60" customWidth="1"/>
    <col min="14347" max="14347" width="19" style="60" customWidth="1"/>
    <col min="14348" max="14350" width="0" style="60" hidden="1" customWidth="1"/>
    <col min="14351" max="14592" width="9.140625" style="60"/>
    <col min="14593" max="14593" width="15.85546875" style="60" customWidth="1"/>
    <col min="14594" max="14594" width="11.5703125" style="60" customWidth="1"/>
    <col min="14595" max="14595" width="16.7109375" style="60" customWidth="1"/>
    <col min="14596" max="14596" width="9.7109375" style="60" customWidth="1"/>
    <col min="14597" max="14597" width="15.5703125" style="60" customWidth="1"/>
    <col min="14598" max="14599" width="9.42578125" style="60" customWidth="1"/>
    <col min="14600" max="14600" width="16" style="60" customWidth="1"/>
    <col min="14601" max="14601" width="61.42578125" style="60" customWidth="1"/>
    <col min="14602" max="14602" width="20.5703125" style="60" customWidth="1"/>
    <col min="14603" max="14603" width="19" style="60" customWidth="1"/>
    <col min="14604" max="14606" width="0" style="60" hidden="1" customWidth="1"/>
    <col min="14607" max="14848" width="9.140625" style="60"/>
    <col min="14849" max="14849" width="15.85546875" style="60" customWidth="1"/>
    <col min="14850" max="14850" width="11.5703125" style="60" customWidth="1"/>
    <col min="14851" max="14851" width="16.7109375" style="60" customWidth="1"/>
    <col min="14852" max="14852" width="9.7109375" style="60" customWidth="1"/>
    <col min="14853" max="14853" width="15.5703125" style="60" customWidth="1"/>
    <col min="14854" max="14855" width="9.42578125" style="60" customWidth="1"/>
    <col min="14856" max="14856" width="16" style="60" customWidth="1"/>
    <col min="14857" max="14857" width="61.42578125" style="60" customWidth="1"/>
    <col min="14858" max="14858" width="20.5703125" style="60" customWidth="1"/>
    <col min="14859" max="14859" width="19" style="60" customWidth="1"/>
    <col min="14860" max="14862" width="0" style="60" hidden="1" customWidth="1"/>
    <col min="14863" max="15104" width="9.140625" style="60"/>
    <col min="15105" max="15105" width="15.85546875" style="60" customWidth="1"/>
    <col min="15106" max="15106" width="11.5703125" style="60" customWidth="1"/>
    <col min="15107" max="15107" width="16.7109375" style="60" customWidth="1"/>
    <col min="15108" max="15108" width="9.7109375" style="60" customWidth="1"/>
    <col min="15109" max="15109" width="15.5703125" style="60" customWidth="1"/>
    <col min="15110" max="15111" width="9.42578125" style="60" customWidth="1"/>
    <col min="15112" max="15112" width="16" style="60" customWidth="1"/>
    <col min="15113" max="15113" width="61.42578125" style="60" customWidth="1"/>
    <col min="15114" max="15114" width="20.5703125" style="60" customWidth="1"/>
    <col min="15115" max="15115" width="19" style="60" customWidth="1"/>
    <col min="15116" max="15118" width="0" style="60" hidden="1" customWidth="1"/>
    <col min="15119" max="15360" width="9.140625" style="60"/>
    <col min="15361" max="15361" width="15.85546875" style="60" customWidth="1"/>
    <col min="15362" max="15362" width="11.5703125" style="60" customWidth="1"/>
    <col min="15363" max="15363" width="16.7109375" style="60" customWidth="1"/>
    <col min="15364" max="15364" width="9.7109375" style="60" customWidth="1"/>
    <col min="15365" max="15365" width="15.5703125" style="60" customWidth="1"/>
    <col min="15366" max="15367" width="9.42578125" style="60" customWidth="1"/>
    <col min="15368" max="15368" width="16" style="60" customWidth="1"/>
    <col min="15369" max="15369" width="61.42578125" style="60" customWidth="1"/>
    <col min="15370" max="15370" width="20.5703125" style="60" customWidth="1"/>
    <col min="15371" max="15371" width="19" style="60" customWidth="1"/>
    <col min="15372" max="15374" width="0" style="60" hidden="1" customWidth="1"/>
    <col min="15375" max="15616" width="9.140625" style="60"/>
    <col min="15617" max="15617" width="15.85546875" style="60" customWidth="1"/>
    <col min="15618" max="15618" width="11.5703125" style="60" customWidth="1"/>
    <col min="15619" max="15619" width="16.7109375" style="60" customWidth="1"/>
    <col min="15620" max="15620" width="9.7109375" style="60" customWidth="1"/>
    <col min="15621" max="15621" width="15.5703125" style="60" customWidth="1"/>
    <col min="15622" max="15623" width="9.42578125" style="60" customWidth="1"/>
    <col min="15624" max="15624" width="16" style="60" customWidth="1"/>
    <col min="15625" max="15625" width="61.42578125" style="60" customWidth="1"/>
    <col min="15626" max="15626" width="20.5703125" style="60" customWidth="1"/>
    <col min="15627" max="15627" width="19" style="60" customWidth="1"/>
    <col min="15628" max="15630" width="0" style="60" hidden="1" customWidth="1"/>
    <col min="15631" max="15872" width="9.140625" style="60"/>
    <col min="15873" max="15873" width="15.85546875" style="60" customWidth="1"/>
    <col min="15874" max="15874" width="11.5703125" style="60" customWidth="1"/>
    <col min="15875" max="15875" width="16.7109375" style="60" customWidth="1"/>
    <col min="15876" max="15876" width="9.7109375" style="60" customWidth="1"/>
    <col min="15877" max="15877" width="15.5703125" style="60" customWidth="1"/>
    <col min="15878" max="15879" width="9.42578125" style="60" customWidth="1"/>
    <col min="15880" max="15880" width="16" style="60" customWidth="1"/>
    <col min="15881" max="15881" width="61.42578125" style="60" customWidth="1"/>
    <col min="15882" max="15882" width="20.5703125" style="60" customWidth="1"/>
    <col min="15883" max="15883" width="19" style="60" customWidth="1"/>
    <col min="15884" max="15886" width="0" style="60" hidden="1" customWidth="1"/>
    <col min="15887" max="16128" width="9.140625" style="60"/>
    <col min="16129" max="16129" width="15.85546875" style="60" customWidth="1"/>
    <col min="16130" max="16130" width="11.5703125" style="60" customWidth="1"/>
    <col min="16131" max="16131" width="16.7109375" style="60" customWidth="1"/>
    <col min="16132" max="16132" width="9.7109375" style="60" customWidth="1"/>
    <col min="16133" max="16133" width="15.5703125" style="60" customWidth="1"/>
    <col min="16134" max="16135" width="9.42578125" style="60" customWidth="1"/>
    <col min="16136" max="16136" width="16" style="60" customWidth="1"/>
    <col min="16137" max="16137" width="61.42578125" style="60" customWidth="1"/>
    <col min="16138" max="16138" width="20.5703125" style="60" customWidth="1"/>
    <col min="16139" max="16139" width="19" style="60" customWidth="1"/>
    <col min="16140" max="16142" width="0" style="60" hidden="1" customWidth="1"/>
    <col min="16143" max="16384" width="9.140625" style="60"/>
  </cols>
  <sheetData>
    <row r="1" spans="1:13" x14ac:dyDescent="0.25">
      <c r="B1" s="60"/>
      <c r="C1" s="60"/>
      <c r="E1" s="61"/>
      <c r="I1" s="61"/>
      <c r="J1" s="494" t="s">
        <v>890</v>
      </c>
      <c r="K1" s="494"/>
      <c r="L1" s="494"/>
    </row>
    <row r="2" spans="1:13" ht="12.75" customHeight="1" x14ac:dyDescent="0.2">
      <c r="B2" s="60"/>
      <c r="C2" s="60"/>
      <c r="D2" s="60"/>
      <c r="E2" s="60"/>
      <c r="F2" s="60"/>
      <c r="G2" s="60"/>
      <c r="H2" s="60"/>
      <c r="J2" s="495" t="s">
        <v>767</v>
      </c>
      <c r="K2" s="495"/>
      <c r="L2" s="495"/>
    </row>
    <row r="3" spans="1:13" ht="12.75" customHeight="1" x14ac:dyDescent="0.2">
      <c r="B3" s="60"/>
      <c r="C3" s="60"/>
      <c r="D3" s="60"/>
      <c r="E3" s="60"/>
      <c r="F3" s="60"/>
      <c r="G3" s="60"/>
      <c r="H3" s="60"/>
      <c r="J3" s="495" t="s">
        <v>1364</v>
      </c>
      <c r="K3" s="495"/>
      <c r="L3" s="495"/>
    </row>
    <row r="4" spans="1:13" ht="13.5" customHeight="1" x14ac:dyDescent="0.25">
      <c r="A4" s="497" t="s">
        <v>525</v>
      </c>
      <c r="B4" s="497"/>
      <c r="C4" s="497"/>
      <c r="D4" s="497"/>
      <c r="E4" s="497"/>
      <c r="F4" s="497"/>
      <c r="G4" s="497"/>
      <c r="H4" s="497"/>
      <c r="I4" s="497"/>
      <c r="J4" s="497"/>
      <c r="K4" s="497"/>
    </row>
    <row r="5" spans="1:13" ht="18" customHeight="1" x14ac:dyDescent="0.25">
      <c r="A5" s="497" t="s">
        <v>526</v>
      </c>
      <c r="B5" s="497"/>
      <c r="C5" s="497"/>
      <c r="D5" s="497"/>
      <c r="E5" s="497"/>
      <c r="F5" s="497"/>
      <c r="G5" s="497"/>
      <c r="H5" s="497"/>
      <c r="I5" s="497"/>
      <c r="J5" s="497"/>
      <c r="K5" s="497"/>
    </row>
    <row r="6" spans="1:13" ht="20.25" customHeight="1" x14ac:dyDescent="0.25">
      <c r="A6" s="496" t="s">
        <v>1365</v>
      </c>
      <c r="B6" s="496"/>
      <c r="C6" s="496"/>
      <c r="D6" s="496"/>
      <c r="E6" s="496"/>
      <c r="F6" s="496"/>
      <c r="G6" s="496"/>
      <c r="H6" s="496"/>
      <c r="I6" s="496"/>
      <c r="J6" s="496"/>
      <c r="K6" s="496"/>
    </row>
    <row r="7" spans="1:13" ht="7.5" customHeight="1" x14ac:dyDescent="0.25">
      <c r="A7" s="63"/>
      <c r="B7" s="63"/>
      <c r="C7" s="63"/>
      <c r="D7" s="60"/>
      <c r="E7" s="60"/>
      <c r="F7" s="249"/>
      <c r="G7" s="249"/>
      <c r="H7" s="249"/>
      <c r="I7" s="249"/>
      <c r="J7" s="64"/>
      <c r="K7" s="249"/>
    </row>
    <row r="8" spans="1:13" ht="15.75" customHeight="1" x14ac:dyDescent="0.25">
      <c r="A8" s="223" t="s">
        <v>965</v>
      </c>
      <c r="B8" s="223"/>
      <c r="C8" s="223"/>
      <c r="E8" s="61"/>
      <c r="F8" s="249"/>
      <c r="G8" s="249"/>
      <c r="H8" s="249"/>
      <c r="I8" s="249"/>
      <c r="J8" s="64"/>
      <c r="K8" s="249"/>
    </row>
    <row r="9" spans="1:13" ht="15.75" customHeight="1" x14ac:dyDescent="0.2">
      <c r="A9" s="65" t="s">
        <v>966</v>
      </c>
      <c r="B9" s="65"/>
      <c r="C9" s="65"/>
      <c r="D9" s="66"/>
      <c r="E9" s="66"/>
      <c r="F9" s="67"/>
      <c r="G9" s="67"/>
      <c r="H9" s="67"/>
      <c r="I9" s="67"/>
      <c r="J9" s="68"/>
      <c r="K9" s="67"/>
    </row>
    <row r="10" spans="1:13" ht="6" hidden="1" customHeight="1" x14ac:dyDescent="0.2">
      <c r="A10" s="65"/>
      <c r="B10" s="65"/>
      <c r="C10" s="65"/>
      <c r="D10" s="66"/>
      <c r="E10" s="66"/>
      <c r="F10" s="67"/>
      <c r="G10" s="67"/>
      <c r="H10" s="67"/>
      <c r="I10" s="67"/>
      <c r="J10" s="68"/>
      <c r="K10" s="67"/>
    </row>
    <row r="11" spans="1:13" ht="28.5" customHeight="1" x14ac:dyDescent="0.25">
      <c r="A11" s="504" t="s">
        <v>1366</v>
      </c>
      <c r="B11" s="504" t="s">
        <v>1367</v>
      </c>
      <c r="C11" s="504" t="s">
        <v>1368</v>
      </c>
      <c r="D11" s="506" t="s">
        <v>527</v>
      </c>
      <c r="E11" s="506" t="s">
        <v>528</v>
      </c>
      <c r="F11" s="506" t="s">
        <v>529</v>
      </c>
      <c r="G11" s="506" t="s">
        <v>530</v>
      </c>
      <c r="H11" s="507" t="s">
        <v>172</v>
      </c>
      <c r="I11" s="498" t="s">
        <v>531</v>
      </c>
      <c r="J11" s="498" t="s">
        <v>532</v>
      </c>
      <c r="K11" s="499" t="s">
        <v>533</v>
      </c>
      <c r="L11" s="501" t="s">
        <v>1369</v>
      </c>
      <c r="M11" s="502"/>
    </row>
    <row r="12" spans="1:13" ht="48.75" customHeight="1" x14ac:dyDescent="0.25">
      <c r="A12" s="505"/>
      <c r="B12" s="505"/>
      <c r="C12" s="505"/>
      <c r="D12" s="506"/>
      <c r="E12" s="506"/>
      <c r="F12" s="506"/>
      <c r="G12" s="506"/>
      <c r="H12" s="507"/>
      <c r="I12" s="498"/>
      <c r="J12" s="498"/>
      <c r="K12" s="500"/>
      <c r="L12" s="260" t="s">
        <v>1370</v>
      </c>
      <c r="M12" s="260" t="s">
        <v>1371</v>
      </c>
    </row>
    <row r="13" spans="1:13" ht="51" customHeight="1" x14ac:dyDescent="0.25">
      <c r="A13" s="224"/>
      <c r="B13" s="194"/>
      <c r="C13" s="225"/>
      <c r="D13" s="261" t="s">
        <v>325</v>
      </c>
      <c r="E13" s="262" t="s">
        <v>711</v>
      </c>
      <c r="F13" s="261" t="s">
        <v>886</v>
      </c>
      <c r="G13" s="263">
        <v>262</v>
      </c>
      <c r="H13" s="264">
        <v>60000</v>
      </c>
      <c r="I13" s="265" t="s">
        <v>1372</v>
      </c>
      <c r="J13" s="266" t="s">
        <v>534</v>
      </c>
      <c r="K13" s="264">
        <v>60000</v>
      </c>
      <c r="L13" s="267" t="s">
        <v>1373</v>
      </c>
      <c r="M13" s="268">
        <v>467</v>
      </c>
    </row>
    <row r="14" spans="1:13" ht="58.5" customHeight="1" x14ac:dyDescent="0.25">
      <c r="A14" s="224"/>
      <c r="B14" s="194"/>
      <c r="C14" s="225"/>
      <c r="D14" s="261" t="s">
        <v>325</v>
      </c>
      <c r="E14" s="262" t="s">
        <v>711</v>
      </c>
      <c r="F14" s="261" t="s">
        <v>886</v>
      </c>
      <c r="G14" s="263">
        <v>262</v>
      </c>
      <c r="H14" s="264">
        <v>30000</v>
      </c>
      <c r="I14" s="265" t="s">
        <v>1374</v>
      </c>
      <c r="J14" s="266" t="s">
        <v>534</v>
      </c>
      <c r="K14" s="269">
        <v>30000</v>
      </c>
      <c r="L14" s="267" t="s">
        <v>1375</v>
      </c>
      <c r="M14" s="268">
        <v>636</v>
      </c>
    </row>
    <row r="15" spans="1:13" ht="51" customHeight="1" x14ac:dyDescent="0.25">
      <c r="A15" s="224"/>
      <c r="B15" s="194"/>
      <c r="C15" s="225"/>
      <c r="D15" s="261" t="s">
        <v>325</v>
      </c>
      <c r="E15" s="262" t="s">
        <v>711</v>
      </c>
      <c r="F15" s="261" t="s">
        <v>886</v>
      </c>
      <c r="G15" s="263">
        <v>262</v>
      </c>
      <c r="H15" s="264">
        <v>30000</v>
      </c>
      <c r="I15" s="265" t="s">
        <v>1376</v>
      </c>
      <c r="J15" s="266" t="s">
        <v>534</v>
      </c>
      <c r="K15" s="269">
        <v>30000</v>
      </c>
      <c r="L15" s="267" t="s">
        <v>1377</v>
      </c>
      <c r="M15" s="268">
        <v>680</v>
      </c>
    </row>
    <row r="16" spans="1:13" ht="54.75" customHeight="1" x14ac:dyDescent="0.25">
      <c r="A16" s="224"/>
      <c r="B16" s="194"/>
      <c r="C16" s="225"/>
      <c r="D16" s="261" t="s">
        <v>325</v>
      </c>
      <c r="E16" s="262" t="s">
        <v>711</v>
      </c>
      <c r="F16" s="261" t="s">
        <v>886</v>
      </c>
      <c r="G16" s="263">
        <v>262</v>
      </c>
      <c r="H16" s="264">
        <v>60000</v>
      </c>
      <c r="I16" s="265" t="s">
        <v>1378</v>
      </c>
      <c r="J16" s="266" t="s">
        <v>534</v>
      </c>
      <c r="K16" s="264">
        <v>60000</v>
      </c>
      <c r="L16" s="267" t="s">
        <v>1379</v>
      </c>
      <c r="M16" s="268">
        <v>939</v>
      </c>
    </row>
    <row r="17" spans="1:13" ht="61.5" customHeight="1" x14ac:dyDescent="0.25">
      <c r="A17" s="224"/>
      <c r="B17" s="194"/>
      <c r="C17" s="225"/>
      <c r="D17" s="261" t="s">
        <v>325</v>
      </c>
      <c r="E17" s="262" t="s">
        <v>711</v>
      </c>
      <c r="F17" s="261" t="s">
        <v>886</v>
      </c>
      <c r="G17" s="263">
        <v>262</v>
      </c>
      <c r="H17" s="264">
        <v>120000</v>
      </c>
      <c r="I17" s="265" t="s">
        <v>1380</v>
      </c>
      <c r="J17" s="266" t="s">
        <v>534</v>
      </c>
      <c r="K17" s="264">
        <v>120000</v>
      </c>
      <c r="L17" s="267" t="s">
        <v>1381</v>
      </c>
      <c r="M17" s="268">
        <v>1001</v>
      </c>
    </row>
    <row r="18" spans="1:13" ht="54.75" customHeight="1" x14ac:dyDescent="0.25">
      <c r="A18" s="224"/>
      <c r="B18" s="194"/>
      <c r="C18" s="225"/>
      <c r="D18" s="261" t="s">
        <v>325</v>
      </c>
      <c r="E18" s="262" t="s">
        <v>711</v>
      </c>
      <c r="F18" s="261" t="s">
        <v>886</v>
      </c>
      <c r="G18" s="263">
        <v>262</v>
      </c>
      <c r="H18" s="264">
        <v>30000</v>
      </c>
      <c r="I18" s="265" t="s">
        <v>1382</v>
      </c>
      <c r="J18" s="266" t="s">
        <v>534</v>
      </c>
      <c r="K18" s="269">
        <v>30000</v>
      </c>
      <c r="L18" s="267" t="s">
        <v>1383</v>
      </c>
      <c r="M18" s="268">
        <v>1347</v>
      </c>
    </row>
    <row r="19" spans="1:13" ht="18" customHeight="1" x14ac:dyDescent="0.25">
      <c r="A19" s="270">
        <v>5000000</v>
      </c>
      <c r="B19" s="271"/>
      <c r="C19" s="272">
        <f>A19-K21</f>
        <v>4670000</v>
      </c>
      <c r="D19" s="273" t="s">
        <v>228</v>
      </c>
      <c r="E19" s="274" t="s">
        <v>711</v>
      </c>
      <c r="F19" s="148"/>
      <c r="G19" s="149"/>
      <c r="H19" s="275"/>
      <c r="I19" s="276"/>
      <c r="J19" s="276"/>
      <c r="K19" s="277"/>
      <c r="L19" s="195"/>
      <c r="M19" s="196"/>
    </row>
    <row r="20" spans="1:13" ht="18.75" customHeight="1" x14ac:dyDescent="0.25">
      <c r="A20" s="270">
        <v>2000000</v>
      </c>
      <c r="B20" s="271"/>
      <c r="C20" s="272">
        <v>2000000</v>
      </c>
      <c r="D20" s="273" t="s">
        <v>228</v>
      </c>
      <c r="E20" s="274" t="s">
        <v>712</v>
      </c>
      <c r="F20" s="148"/>
      <c r="G20" s="149"/>
      <c r="H20" s="275"/>
      <c r="I20" s="276"/>
      <c r="J20" s="276"/>
      <c r="K20" s="277"/>
      <c r="L20" s="195"/>
      <c r="M20" s="196"/>
    </row>
    <row r="21" spans="1:13" ht="27" customHeight="1" x14ac:dyDescent="0.25">
      <c r="A21" s="233">
        <f>SUM(A19:A20)</f>
        <v>7000000</v>
      </c>
      <c r="B21" s="198"/>
      <c r="C21" s="234">
        <f>SUM(C19:C20)</f>
        <v>6670000</v>
      </c>
      <c r="D21" s="150" t="s">
        <v>325</v>
      </c>
      <c r="E21" s="69" t="s">
        <v>713</v>
      </c>
      <c r="F21" s="69" t="s">
        <v>508</v>
      </c>
      <c r="G21" s="151">
        <v>262</v>
      </c>
      <c r="H21" s="233">
        <f>SUM(H13:H20)</f>
        <v>330000</v>
      </c>
      <c r="I21" s="120" t="s">
        <v>535</v>
      </c>
      <c r="J21" s="121"/>
      <c r="K21" s="233">
        <f>SUM(K13:K20)</f>
        <v>330000</v>
      </c>
      <c r="L21" s="278"/>
      <c r="M21" s="279"/>
    </row>
    <row r="22" spans="1:13" ht="68.25" customHeight="1" x14ac:dyDescent="0.25">
      <c r="A22" s="235"/>
      <c r="B22" s="236"/>
      <c r="C22" s="236"/>
      <c r="D22" s="226" t="s">
        <v>325</v>
      </c>
      <c r="E22" s="227" t="s">
        <v>711</v>
      </c>
      <c r="F22" s="226" t="s">
        <v>886</v>
      </c>
      <c r="G22" s="263">
        <v>262</v>
      </c>
      <c r="H22" s="237">
        <v>90000</v>
      </c>
      <c r="I22" s="265" t="s">
        <v>1384</v>
      </c>
      <c r="J22" s="229" t="s">
        <v>534</v>
      </c>
      <c r="K22" s="238">
        <v>90000</v>
      </c>
      <c r="L22" s="280" t="s">
        <v>1385</v>
      </c>
      <c r="M22" s="281">
        <v>2309</v>
      </c>
    </row>
    <row r="23" spans="1:13" ht="63" x14ac:dyDescent="0.25">
      <c r="A23" s="282"/>
      <c r="B23" s="283"/>
      <c r="C23" s="283"/>
      <c r="D23" s="284" t="s">
        <v>325</v>
      </c>
      <c r="E23" s="285" t="s">
        <v>711</v>
      </c>
      <c r="F23" s="284" t="s">
        <v>886</v>
      </c>
      <c r="G23" s="286">
        <v>262</v>
      </c>
      <c r="H23" s="287">
        <v>330000</v>
      </c>
      <c r="I23" s="288" t="s">
        <v>1386</v>
      </c>
      <c r="J23" s="289" t="s">
        <v>534</v>
      </c>
      <c r="K23" s="290">
        <v>330000</v>
      </c>
      <c r="L23" s="280" t="s">
        <v>1387</v>
      </c>
      <c r="M23" s="281">
        <v>2935</v>
      </c>
    </row>
    <row r="24" spans="1:13" ht="47.25" x14ac:dyDescent="0.25">
      <c r="A24" s="235"/>
      <c r="B24" s="236"/>
      <c r="C24" s="236"/>
      <c r="D24" s="226" t="s">
        <v>325</v>
      </c>
      <c r="E24" s="291" t="s">
        <v>711</v>
      </c>
      <c r="F24" s="226" t="s">
        <v>886</v>
      </c>
      <c r="G24" s="263">
        <v>262</v>
      </c>
      <c r="H24" s="228">
        <v>30000</v>
      </c>
      <c r="I24" s="265" t="s">
        <v>1388</v>
      </c>
      <c r="J24" s="229" t="s">
        <v>534</v>
      </c>
      <c r="K24" s="228">
        <v>30000</v>
      </c>
      <c r="L24" s="280" t="s">
        <v>1387</v>
      </c>
      <c r="M24" s="281">
        <v>2936</v>
      </c>
    </row>
    <row r="25" spans="1:13" ht="19.5" customHeight="1" x14ac:dyDescent="0.25">
      <c r="A25" s="292">
        <v>5000000</v>
      </c>
      <c r="B25" s="293"/>
      <c r="C25" s="294">
        <f>A25-K28</f>
        <v>4220000</v>
      </c>
      <c r="D25" s="295" t="s">
        <v>228</v>
      </c>
      <c r="E25" s="296" t="s">
        <v>711</v>
      </c>
      <c r="F25" s="200"/>
      <c r="G25" s="201"/>
      <c r="H25" s="230"/>
      <c r="I25" s="231"/>
      <c r="J25" s="231"/>
      <c r="K25" s="232"/>
      <c r="L25" s="297"/>
      <c r="M25" s="298"/>
    </row>
    <row r="26" spans="1:13" ht="16.5" customHeight="1" x14ac:dyDescent="0.25">
      <c r="A26" s="270">
        <v>2000000</v>
      </c>
      <c r="B26" s="271"/>
      <c r="C26" s="272">
        <v>2000000</v>
      </c>
      <c r="D26" s="273" t="s">
        <v>228</v>
      </c>
      <c r="E26" s="274" t="s">
        <v>712</v>
      </c>
      <c r="F26" s="148"/>
      <c r="G26" s="149"/>
      <c r="H26" s="197"/>
      <c r="I26" s="299"/>
      <c r="J26" s="300"/>
      <c r="K26" s="197"/>
      <c r="L26" s="196"/>
      <c r="M26" s="195"/>
    </row>
    <row r="27" spans="1:13" ht="24" customHeight="1" x14ac:dyDescent="0.25">
      <c r="A27" s="240"/>
      <c r="B27" s="198"/>
      <c r="C27" s="198"/>
      <c r="D27" s="150" t="s">
        <v>325</v>
      </c>
      <c r="E27" s="150" t="s">
        <v>713</v>
      </c>
      <c r="F27" s="150" t="s">
        <v>508</v>
      </c>
      <c r="G27" s="151">
        <v>262</v>
      </c>
      <c r="H27" s="240">
        <f>H22+H23+H24</f>
        <v>450000</v>
      </c>
      <c r="I27" s="241" t="s">
        <v>536</v>
      </c>
      <c r="J27" s="242"/>
      <c r="K27" s="240">
        <f>K22+K23+K24</f>
        <v>450000</v>
      </c>
      <c r="L27" s="279"/>
      <c r="M27" s="278"/>
    </row>
    <row r="28" spans="1:13" ht="23.25" customHeight="1" x14ac:dyDescent="0.25">
      <c r="A28" s="240">
        <f>SUM(A25:A26)</f>
        <v>7000000</v>
      </c>
      <c r="B28" s="198"/>
      <c r="C28" s="301">
        <f>SUM(C25:C26)</f>
        <v>6220000</v>
      </c>
      <c r="D28" s="150" t="s">
        <v>325</v>
      </c>
      <c r="E28" s="150" t="s">
        <v>713</v>
      </c>
      <c r="F28" s="150" t="s">
        <v>508</v>
      </c>
      <c r="G28" s="151">
        <v>262</v>
      </c>
      <c r="H28" s="240">
        <f>H21+H27</f>
        <v>780000</v>
      </c>
      <c r="I28" s="241" t="s">
        <v>537</v>
      </c>
      <c r="J28" s="242"/>
      <c r="K28" s="240">
        <f>K21+K27</f>
        <v>780000</v>
      </c>
      <c r="L28" s="279"/>
      <c r="M28" s="278"/>
    </row>
    <row r="29" spans="1:13" ht="56.25" customHeight="1" x14ac:dyDescent="0.25">
      <c r="A29" s="243"/>
      <c r="B29" s="199"/>
      <c r="C29" s="243"/>
      <c r="D29" s="226" t="s">
        <v>325</v>
      </c>
      <c r="E29" s="227" t="s">
        <v>711</v>
      </c>
      <c r="F29" s="226" t="s">
        <v>886</v>
      </c>
      <c r="G29" s="263">
        <v>262</v>
      </c>
      <c r="H29" s="237">
        <v>30000</v>
      </c>
      <c r="I29" s="265" t="s">
        <v>1389</v>
      </c>
      <c r="J29" s="229" t="s">
        <v>534</v>
      </c>
      <c r="K29" s="238">
        <v>30000</v>
      </c>
      <c r="L29" s="281" t="s">
        <v>1390</v>
      </c>
      <c r="M29" s="268">
        <v>4153</v>
      </c>
    </row>
    <row r="30" spans="1:13" ht="51" customHeight="1" x14ac:dyDescent="0.25">
      <c r="A30" s="243"/>
      <c r="B30" s="199"/>
      <c r="C30" s="243"/>
      <c r="D30" s="226" t="s">
        <v>325</v>
      </c>
      <c r="E30" s="227" t="s">
        <v>711</v>
      </c>
      <c r="F30" s="226" t="s">
        <v>886</v>
      </c>
      <c r="G30" s="263">
        <v>262</v>
      </c>
      <c r="H30" s="237">
        <v>90000</v>
      </c>
      <c r="I30" s="265" t="s">
        <v>1391</v>
      </c>
      <c r="J30" s="229" t="s">
        <v>534</v>
      </c>
      <c r="K30" s="238">
        <v>90000</v>
      </c>
      <c r="L30" s="281" t="s">
        <v>1392</v>
      </c>
      <c r="M30" s="268">
        <v>4364</v>
      </c>
    </row>
    <row r="31" spans="1:13" ht="52.5" customHeight="1" x14ac:dyDescent="0.25">
      <c r="A31" s="243"/>
      <c r="B31" s="199"/>
      <c r="C31" s="243"/>
      <c r="D31" s="226" t="s">
        <v>325</v>
      </c>
      <c r="E31" s="227" t="s">
        <v>711</v>
      </c>
      <c r="F31" s="226" t="s">
        <v>886</v>
      </c>
      <c r="G31" s="263">
        <v>262</v>
      </c>
      <c r="H31" s="237">
        <v>0</v>
      </c>
      <c r="I31" s="265" t="s">
        <v>1393</v>
      </c>
      <c r="J31" s="229" t="s">
        <v>534</v>
      </c>
      <c r="K31" s="238">
        <v>180000</v>
      </c>
      <c r="L31" s="281" t="s">
        <v>1394</v>
      </c>
      <c r="M31" s="268">
        <v>4694</v>
      </c>
    </row>
    <row r="32" spans="1:13" ht="15.75" customHeight="1" x14ac:dyDescent="0.25">
      <c r="A32" s="270">
        <v>5000000</v>
      </c>
      <c r="B32" s="271"/>
      <c r="C32" s="272">
        <f>A32-K35</f>
        <v>3920000</v>
      </c>
      <c r="D32" s="273" t="s">
        <v>228</v>
      </c>
      <c r="E32" s="274" t="s">
        <v>711</v>
      </c>
      <c r="F32" s="273"/>
      <c r="G32" s="149"/>
      <c r="H32" s="244"/>
      <c r="I32" s="152"/>
      <c r="J32" s="153"/>
      <c r="K32" s="245"/>
      <c r="L32" s="302"/>
      <c r="M32" s="303"/>
    </row>
    <row r="33" spans="1:13" ht="18.75" customHeight="1" x14ac:dyDescent="0.25">
      <c r="A33" s="270">
        <v>2000000</v>
      </c>
      <c r="B33" s="271"/>
      <c r="C33" s="272">
        <v>2000000</v>
      </c>
      <c r="D33" s="273" t="s">
        <v>228</v>
      </c>
      <c r="E33" s="274" t="s">
        <v>712</v>
      </c>
      <c r="F33" s="273"/>
      <c r="G33" s="149"/>
      <c r="H33" s="244"/>
      <c r="I33" s="152"/>
      <c r="J33" s="153"/>
      <c r="K33" s="245"/>
      <c r="L33" s="302"/>
      <c r="M33" s="303"/>
    </row>
    <row r="34" spans="1:13" ht="26.25" customHeight="1" x14ac:dyDescent="0.25">
      <c r="A34" s="240"/>
      <c r="B34" s="239"/>
      <c r="C34" s="198"/>
      <c r="D34" s="150" t="s">
        <v>325</v>
      </c>
      <c r="E34" s="150" t="s">
        <v>713</v>
      </c>
      <c r="F34" s="150" t="s">
        <v>886</v>
      </c>
      <c r="G34" s="151">
        <v>262</v>
      </c>
      <c r="H34" s="240">
        <f>SUM(H29:H33)</f>
        <v>120000</v>
      </c>
      <c r="I34" s="241" t="s">
        <v>538</v>
      </c>
      <c r="J34" s="242"/>
      <c r="K34" s="240">
        <f>SUM(K29:K33)</f>
        <v>300000</v>
      </c>
      <c r="L34" s="304"/>
      <c r="M34" s="305"/>
    </row>
    <row r="35" spans="1:13" ht="24" customHeight="1" x14ac:dyDescent="0.25">
      <c r="A35" s="240">
        <f>SUM(A32:A33)</f>
        <v>7000000</v>
      </c>
      <c r="B35" s="239"/>
      <c r="C35" s="240">
        <f>SUM(C32:C34)</f>
        <v>5920000</v>
      </c>
      <c r="D35" s="150" t="s">
        <v>325</v>
      </c>
      <c r="E35" s="150" t="s">
        <v>713</v>
      </c>
      <c r="F35" s="150" t="s">
        <v>886</v>
      </c>
      <c r="G35" s="151">
        <v>262</v>
      </c>
      <c r="H35" s="240">
        <f>H28+H34</f>
        <v>900000</v>
      </c>
      <c r="I35" s="241" t="s">
        <v>539</v>
      </c>
      <c r="J35" s="242"/>
      <c r="K35" s="240">
        <f>K28+K34</f>
        <v>1080000</v>
      </c>
      <c r="L35" s="304"/>
      <c r="M35" s="305"/>
    </row>
    <row r="36" spans="1:13" ht="21.75" customHeight="1" x14ac:dyDescent="0.25">
      <c r="A36" s="240">
        <f>A35</f>
        <v>7000000</v>
      </c>
      <c r="B36" s="198"/>
      <c r="C36" s="240">
        <f>C35</f>
        <v>5920000</v>
      </c>
      <c r="D36" s="150" t="s">
        <v>325</v>
      </c>
      <c r="E36" s="150" t="s">
        <v>713</v>
      </c>
      <c r="F36" s="150" t="s">
        <v>886</v>
      </c>
      <c r="G36" s="151">
        <v>262</v>
      </c>
      <c r="H36" s="240">
        <f>H35</f>
        <v>900000</v>
      </c>
      <c r="I36" s="241" t="s">
        <v>887</v>
      </c>
      <c r="J36" s="242"/>
      <c r="K36" s="240">
        <f>K35</f>
        <v>1080000</v>
      </c>
      <c r="L36" s="306"/>
      <c r="M36" s="306"/>
    </row>
    <row r="37" spans="1:13" ht="27" customHeight="1" x14ac:dyDescent="0.2">
      <c r="A37" s="202"/>
      <c r="B37" s="202"/>
      <c r="C37" s="202"/>
      <c r="D37" s="203"/>
      <c r="E37" s="203"/>
      <c r="F37" s="203" t="s">
        <v>888</v>
      </c>
      <c r="G37" s="204"/>
      <c r="H37" s="203"/>
      <c r="I37" s="205"/>
      <c r="J37" s="206"/>
      <c r="K37" s="207"/>
      <c r="L37" s="70"/>
      <c r="M37" s="70"/>
    </row>
    <row r="38" spans="1:13" ht="17.25" customHeight="1" x14ac:dyDescent="0.25">
      <c r="A38" s="503"/>
      <c r="B38" s="503"/>
      <c r="C38" s="503"/>
      <c r="D38" s="503"/>
      <c r="E38" s="503"/>
      <c r="F38" s="503"/>
      <c r="G38" s="503"/>
      <c r="H38" s="503"/>
      <c r="I38" s="208"/>
      <c r="J38" s="72"/>
      <c r="K38" s="154"/>
      <c r="L38" s="70"/>
      <c r="M38" s="70"/>
    </row>
    <row r="39" spans="1:13" x14ac:dyDescent="0.25">
      <c r="A39" s="74"/>
      <c r="B39" s="74"/>
      <c r="C39" s="75"/>
      <c r="D39" s="76"/>
      <c r="E39" s="76"/>
      <c r="F39" s="77"/>
      <c r="G39" s="78"/>
      <c r="H39" s="79"/>
      <c r="I39" s="71"/>
      <c r="J39" s="72"/>
      <c r="K39" s="73"/>
      <c r="L39" s="70"/>
      <c r="M39" s="70"/>
    </row>
    <row r="40" spans="1:13" x14ac:dyDescent="0.25">
      <c r="A40" s="74"/>
      <c r="B40" s="74"/>
      <c r="C40" s="75"/>
      <c r="D40" s="76"/>
      <c r="E40" s="76"/>
      <c r="F40" s="77"/>
      <c r="G40" s="78"/>
      <c r="H40" s="79"/>
      <c r="I40" s="71"/>
      <c r="J40" s="72"/>
      <c r="K40" s="73"/>
      <c r="L40" s="70"/>
      <c r="M40" s="70"/>
    </row>
    <row r="41" spans="1:13" x14ac:dyDescent="0.25">
      <c r="A41" s="74"/>
      <c r="B41" s="74"/>
      <c r="C41" s="75"/>
      <c r="D41" s="76"/>
      <c r="E41" s="76"/>
      <c r="F41" s="77"/>
      <c r="G41" s="78"/>
      <c r="H41" s="79"/>
      <c r="I41" s="71"/>
      <c r="J41" s="72"/>
      <c r="K41" s="73"/>
      <c r="L41" s="70"/>
      <c r="M41" s="70"/>
    </row>
    <row r="42" spans="1:13" x14ac:dyDescent="0.25">
      <c r="A42" s="74"/>
      <c r="B42" s="74"/>
      <c r="C42" s="75"/>
      <c r="D42" s="76"/>
      <c r="E42" s="76"/>
      <c r="F42" s="77"/>
      <c r="G42" s="78"/>
      <c r="H42" s="79"/>
      <c r="I42" s="71"/>
      <c r="J42" s="72"/>
      <c r="K42" s="73"/>
      <c r="L42" s="70"/>
      <c r="M42" s="70"/>
    </row>
    <row r="43" spans="1:13" x14ac:dyDescent="0.25">
      <c r="A43" s="74"/>
      <c r="B43" s="74"/>
      <c r="C43" s="75"/>
      <c r="D43" s="76"/>
      <c r="E43" s="76"/>
      <c r="F43" s="77"/>
      <c r="G43" s="78"/>
      <c r="H43" s="79"/>
      <c r="I43" s="71"/>
      <c r="J43" s="72"/>
      <c r="K43" s="73"/>
      <c r="L43" s="70"/>
      <c r="M43" s="70"/>
    </row>
    <row r="44" spans="1:13" ht="120.75" customHeight="1" x14ac:dyDescent="0.25">
      <c r="A44" s="74"/>
      <c r="B44" s="74"/>
      <c r="C44" s="75"/>
      <c r="D44" s="76"/>
      <c r="E44" s="76"/>
      <c r="F44" s="77"/>
      <c r="G44" s="78"/>
      <c r="H44" s="79"/>
      <c r="I44" s="71"/>
      <c r="J44" s="72"/>
      <c r="K44" s="73"/>
      <c r="L44" s="70"/>
      <c r="M44" s="70"/>
    </row>
    <row r="45" spans="1:13" ht="28.5" customHeight="1" x14ac:dyDescent="0.25">
      <c r="A45" s="66"/>
      <c r="J45" s="72"/>
      <c r="K45" s="73"/>
      <c r="L45" s="70"/>
      <c r="M45" s="70"/>
    </row>
    <row r="46" spans="1:13" x14ac:dyDescent="0.25">
      <c r="A46" s="74"/>
      <c r="B46" s="74"/>
      <c r="C46" s="75"/>
      <c r="D46" s="76"/>
      <c r="E46" s="76"/>
      <c r="F46" s="77"/>
      <c r="G46" s="78"/>
      <c r="H46" s="79"/>
      <c r="I46" s="71"/>
      <c r="J46" s="72"/>
      <c r="K46" s="73"/>
      <c r="L46" s="70"/>
      <c r="M46" s="70"/>
    </row>
    <row r="47" spans="1:13" x14ac:dyDescent="0.25">
      <c r="A47" s="74"/>
      <c r="B47" s="74"/>
      <c r="C47" s="75"/>
      <c r="D47" s="76"/>
      <c r="E47" s="76"/>
      <c r="F47" s="77"/>
      <c r="G47" s="78"/>
      <c r="H47" s="79"/>
      <c r="I47" s="71"/>
      <c r="J47" s="72"/>
      <c r="K47" s="73"/>
      <c r="L47" s="70"/>
      <c r="M47" s="70"/>
    </row>
    <row r="48" spans="1:13" x14ac:dyDescent="0.25">
      <c r="A48" s="74"/>
      <c r="B48" s="74"/>
      <c r="C48" s="75"/>
      <c r="D48" s="76"/>
      <c r="E48" s="76"/>
      <c r="F48" s="77"/>
      <c r="G48" s="78"/>
      <c r="H48" s="79"/>
      <c r="I48" s="71"/>
      <c r="J48" s="72"/>
      <c r="K48" s="73"/>
      <c r="L48" s="70"/>
      <c r="M48" s="70"/>
    </row>
    <row r="49" spans="1:13" x14ac:dyDescent="0.25">
      <c r="A49" s="74"/>
      <c r="B49" s="74"/>
      <c r="C49" s="75"/>
      <c r="D49" s="76"/>
      <c r="E49" s="76"/>
      <c r="F49" s="77"/>
      <c r="G49" s="78"/>
      <c r="H49" s="79"/>
      <c r="I49" s="71"/>
      <c r="J49" s="72"/>
      <c r="K49" s="73"/>
      <c r="L49" s="70"/>
      <c r="M49" s="70"/>
    </row>
    <row r="50" spans="1:13" x14ac:dyDescent="0.25">
      <c r="A50" s="74"/>
      <c r="B50" s="74"/>
      <c r="C50" s="75"/>
      <c r="D50" s="76"/>
      <c r="E50" s="76"/>
      <c r="F50" s="77"/>
      <c r="G50" s="78"/>
      <c r="H50" s="79"/>
      <c r="I50" s="71"/>
      <c r="J50" s="72"/>
      <c r="K50" s="73"/>
      <c r="L50" s="70"/>
      <c r="M50" s="70"/>
    </row>
    <row r="51" spans="1:13" x14ac:dyDescent="0.25">
      <c r="A51" s="74"/>
      <c r="B51" s="74"/>
      <c r="C51" s="75"/>
      <c r="D51" s="76"/>
      <c r="E51" s="76"/>
      <c r="F51" s="77"/>
      <c r="G51" s="78"/>
      <c r="H51" s="79"/>
      <c r="I51" s="71"/>
      <c r="J51" s="72"/>
      <c r="K51" s="73"/>
      <c r="L51" s="70"/>
      <c r="M51" s="70"/>
    </row>
    <row r="52" spans="1:13" x14ac:dyDescent="0.25">
      <c r="A52" s="74"/>
      <c r="B52" s="74"/>
      <c r="C52" s="75"/>
      <c r="D52" s="76"/>
      <c r="E52" s="76"/>
      <c r="F52" s="77"/>
      <c r="G52" s="78"/>
      <c r="H52" s="79"/>
      <c r="I52" s="71"/>
      <c r="J52" s="72"/>
      <c r="K52" s="73"/>
      <c r="L52" s="70"/>
      <c r="M52" s="70"/>
    </row>
    <row r="53" spans="1:13" x14ac:dyDescent="0.25">
      <c r="A53" s="74"/>
      <c r="B53" s="74"/>
      <c r="C53" s="75"/>
      <c r="D53" s="76"/>
      <c r="E53" s="76"/>
      <c r="F53" s="77"/>
      <c r="G53" s="78"/>
      <c r="H53" s="79"/>
      <c r="I53" s="79"/>
      <c r="J53" s="71"/>
      <c r="K53" s="72"/>
      <c r="L53" s="70"/>
      <c r="M53" s="70"/>
    </row>
    <row r="54" spans="1:13" x14ac:dyDescent="0.25">
      <c r="A54" s="74"/>
      <c r="B54" s="74"/>
      <c r="C54" s="75"/>
      <c r="D54" s="76"/>
      <c r="E54" s="76"/>
      <c r="F54" s="77"/>
      <c r="G54" s="78"/>
      <c r="H54" s="79"/>
      <c r="I54" s="79"/>
      <c r="J54" s="71"/>
      <c r="K54" s="72"/>
      <c r="L54" s="70"/>
      <c r="M54" s="70"/>
    </row>
    <row r="55" spans="1:13" x14ac:dyDescent="0.25">
      <c r="A55" s="74"/>
      <c r="B55" s="74"/>
      <c r="C55" s="75"/>
      <c r="D55" s="76"/>
      <c r="E55" s="76"/>
      <c r="F55" s="77"/>
      <c r="G55" s="78"/>
      <c r="H55" s="79"/>
      <c r="I55" s="79"/>
      <c r="J55" s="71"/>
      <c r="K55" s="72"/>
      <c r="L55" s="70"/>
      <c r="M55" s="70"/>
    </row>
    <row r="56" spans="1:13" x14ac:dyDescent="0.25">
      <c r="A56" s="80"/>
      <c r="B56" s="81"/>
      <c r="C56" s="81"/>
      <c r="D56" s="81"/>
      <c r="E56" s="82"/>
      <c r="F56" s="81"/>
      <c r="G56" s="81"/>
      <c r="H56" s="81"/>
      <c r="I56" s="81"/>
      <c r="J56" s="80"/>
      <c r="K56" s="80"/>
      <c r="L56" s="80"/>
      <c r="M56" s="80"/>
    </row>
  </sheetData>
  <mergeCells count="19">
    <mergeCell ref="I11:I12"/>
    <mergeCell ref="J11:J12"/>
    <mergeCell ref="K11:K12"/>
    <mergeCell ref="L11:M11"/>
    <mergeCell ref="A38:H38"/>
    <mergeCell ref="A11:A12"/>
    <mergeCell ref="B11:B12"/>
    <mergeCell ref="C11:C12"/>
    <mergeCell ref="D11:D12"/>
    <mergeCell ref="E11:E12"/>
    <mergeCell ref="F11:F12"/>
    <mergeCell ref="G11:G12"/>
    <mergeCell ref="H11:H12"/>
    <mergeCell ref="J1:L1"/>
    <mergeCell ref="J2:L2"/>
    <mergeCell ref="J3:L3"/>
    <mergeCell ref="A6:K6"/>
    <mergeCell ref="A4:K4"/>
    <mergeCell ref="A5:K5"/>
  </mergeCells>
  <pageMargins left="0.70866141732283472" right="0.70866141732283472" top="0.74803149606299213" bottom="0.74803149606299213" header="0.31496062992125984" footer="0.31496062992125984"/>
  <pageSetup paperSize="9" scale="63" firstPageNumber="114" fitToHeight="2" orientation="landscape" useFirstPageNumber="1" r:id="rId1"/>
  <headerFooter>
    <oddFooter>Страница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view="pageBreakPreview" topLeftCell="A7" zoomScaleNormal="100" zoomScaleSheetLayoutView="100" workbookViewId="0">
      <selection activeCell="D3" sqref="D3"/>
    </sheetView>
  </sheetViews>
  <sheetFormatPr defaultRowHeight="15" x14ac:dyDescent="0.25"/>
  <cols>
    <col min="1" max="1" width="55.7109375" style="181" customWidth="1"/>
    <col min="2" max="2" width="15.5703125" style="181" customWidth="1"/>
    <col min="3" max="3" width="16.28515625" style="181" customWidth="1"/>
    <col min="4" max="4" width="15" style="181" customWidth="1"/>
    <col min="5" max="5" width="13.7109375" style="176" customWidth="1"/>
    <col min="6" max="6" width="12.5703125" style="176" customWidth="1"/>
    <col min="7" max="7" width="11.140625" style="250" bestFit="1" customWidth="1"/>
    <col min="8" max="8" width="33.85546875" style="181" customWidth="1"/>
    <col min="9" max="16384" width="9.140625" style="181"/>
  </cols>
  <sheetData>
    <row r="1" spans="1:9" x14ac:dyDescent="0.25">
      <c r="D1" s="189" t="s">
        <v>889</v>
      </c>
      <c r="E1" s="222"/>
    </row>
    <row r="2" spans="1:9" x14ac:dyDescent="0.25">
      <c r="D2" s="189" t="s">
        <v>767</v>
      </c>
      <c r="E2" s="222"/>
    </row>
    <row r="3" spans="1:9" x14ac:dyDescent="0.25">
      <c r="D3" s="189" t="s">
        <v>1364</v>
      </c>
      <c r="E3" s="222"/>
    </row>
    <row r="5" spans="1:9" ht="46.15" customHeight="1" x14ac:dyDescent="0.25">
      <c r="A5" s="508" t="s">
        <v>1362</v>
      </c>
      <c r="B5" s="508"/>
      <c r="C5" s="508"/>
      <c r="D5" s="508"/>
      <c r="E5" s="508"/>
      <c r="F5" s="508"/>
    </row>
    <row r="6" spans="1:9" ht="14.45" customHeight="1" x14ac:dyDescent="0.25">
      <c r="A6" s="187" t="s">
        <v>864</v>
      </c>
      <c r="B6" s="187"/>
      <c r="C6" s="187"/>
      <c r="D6" s="187"/>
      <c r="E6" s="165"/>
      <c r="F6" s="165"/>
    </row>
    <row r="7" spans="1:9" ht="50.25" customHeight="1" x14ac:dyDescent="0.25">
      <c r="A7" s="509" t="s">
        <v>865</v>
      </c>
      <c r="B7" s="509" t="s">
        <v>866</v>
      </c>
      <c r="C7" s="509" t="s">
        <v>867</v>
      </c>
      <c r="D7" s="509" t="s">
        <v>868</v>
      </c>
      <c r="E7" s="511" t="s">
        <v>869</v>
      </c>
      <c r="F7" s="512"/>
    </row>
    <row r="8" spans="1:9" ht="84" customHeight="1" x14ac:dyDescent="0.25">
      <c r="A8" s="510"/>
      <c r="B8" s="510"/>
      <c r="C8" s="510"/>
      <c r="D8" s="510"/>
      <c r="E8" s="166" t="s">
        <v>870</v>
      </c>
      <c r="F8" s="166" t="s">
        <v>871</v>
      </c>
    </row>
    <row r="9" spans="1:9" ht="15.75" customHeight="1" x14ac:dyDescent="0.25">
      <c r="A9" s="188">
        <v>1</v>
      </c>
      <c r="B9" s="188">
        <v>2</v>
      </c>
      <c r="C9" s="188">
        <v>3</v>
      </c>
      <c r="D9" s="188">
        <v>4</v>
      </c>
      <c r="E9" s="188">
        <v>5</v>
      </c>
      <c r="F9" s="188">
        <v>6</v>
      </c>
    </row>
    <row r="10" spans="1:9" s="189" customFormat="1" ht="47.25" x14ac:dyDescent="0.2">
      <c r="A10" s="167" t="s">
        <v>964</v>
      </c>
      <c r="B10" s="170">
        <v>0</v>
      </c>
      <c r="C10" s="170">
        <v>19639</v>
      </c>
      <c r="D10" s="177">
        <v>0</v>
      </c>
      <c r="E10" s="168"/>
      <c r="F10" s="168"/>
      <c r="G10" s="251"/>
      <c r="H10" s="252"/>
    </row>
    <row r="11" spans="1:9" ht="12" customHeight="1" x14ac:dyDescent="0.25">
      <c r="A11" s="166"/>
      <c r="B11" s="169"/>
      <c r="C11" s="169"/>
      <c r="D11" s="169"/>
      <c r="E11" s="169"/>
      <c r="F11" s="169"/>
      <c r="H11" s="253"/>
    </row>
    <row r="12" spans="1:9" s="190" customFormat="1" ht="31.5" x14ac:dyDescent="0.25">
      <c r="A12" s="167" t="s">
        <v>872</v>
      </c>
      <c r="B12" s="170">
        <f>SUM(B14:B18)</f>
        <v>861535.70000000007</v>
      </c>
      <c r="C12" s="170">
        <f>SUM(C14:C18)</f>
        <v>1010329.1000000001</v>
      </c>
      <c r="D12" s="170">
        <f>SUM(D14:D18)</f>
        <v>963337.1</v>
      </c>
      <c r="E12" s="171">
        <f>D12-B12</f>
        <v>101801.39999999991</v>
      </c>
      <c r="F12" s="171">
        <f>D12-C12</f>
        <v>-46992.000000000116</v>
      </c>
      <c r="G12" s="254"/>
      <c r="H12" s="253"/>
    </row>
    <row r="13" spans="1:9" s="189" customFormat="1" ht="15.75" x14ac:dyDescent="0.25">
      <c r="A13" s="172" t="s">
        <v>540</v>
      </c>
      <c r="B13" s="170"/>
      <c r="C13" s="170"/>
      <c r="D13" s="168"/>
      <c r="E13" s="171"/>
      <c r="F13" s="171"/>
      <c r="G13" s="251"/>
      <c r="H13" s="253"/>
    </row>
    <row r="14" spans="1:9" s="189" customFormat="1" ht="15.75" x14ac:dyDescent="0.25">
      <c r="A14" s="172" t="s">
        <v>873</v>
      </c>
      <c r="B14" s="173">
        <v>108682</v>
      </c>
      <c r="C14" s="173">
        <v>108682</v>
      </c>
      <c r="D14" s="168">
        <v>113513.96400000001</v>
      </c>
      <c r="E14" s="174">
        <f t="shared" ref="E14:E18" si="0">D14-B14</f>
        <v>4831.9640000000072</v>
      </c>
      <c r="F14" s="174">
        <f t="shared" ref="F14:F18" si="1">D14-C14</f>
        <v>4831.9640000000072</v>
      </c>
      <c r="G14" s="251"/>
      <c r="H14" s="253"/>
      <c r="I14" s="252"/>
    </row>
    <row r="15" spans="1:9" s="189" customFormat="1" ht="78.75" x14ac:dyDescent="0.25">
      <c r="A15" s="191" t="s">
        <v>874</v>
      </c>
      <c r="B15" s="173">
        <v>0</v>
      </c>
      <c r="C15" s="173">
        <v>0</v>
      </c>
      <c r="D15" s="168">
        <v>11.391</v>
      </c>
      <c r="E15" s="174">
        <f t="shared" si="0"/>
        <v>11.391</v>
      </c>
      <c r="F15" s="174">
        <f t="shared" si="1"/>
        <v>11.391</v>
      </c>
      <c r="G15" s="251"/>
      <c r="H15" s="253"/>
    </row>
    <row r="16" spans="1:9" s="189" customFormat="1" ht="15.75" x14ac:dyDescent="0.25">
      <c r="A16" s="172" t="s">
        <v>875</v>
      </c>
      <c r="B16" s="173">
        <v>0</v>
      </c>
      <c r="C16" s="173">
        <v>81319.899999999994</v>
      </c>
      <c r="D16" s="168">
        <v>29484.5</v>
      </c>
      <c r="E16" s="174">
        <f t="shared" si="0"/>
        <v>29484.5</v>
      </c>
      <c r="F16" s="174">
        <f t="shared" si="1"/>
        <v>-51835.399999999994</v>
      </c>
      <c r="G16" s="251"/>
      <c r="H16" s="253"/>
    </row>
    <row r="17" spans="1:9" s="189" customFormat="1" ht="110.25" x14ac:dyDescent="0.25">
      <c r="A17" s="191" t="s">
        <v>876</v>
      </c>
      <c r="B17" s="173">
        <v>0</v>
      </c>
      <c r="C17" s="173">
        <v>0</v>
      </c>
      <c r="D17" s="168">
        <v>0</v>
      </c>
      <c r="E17" s="174">
        <f t="shared" si="0"/>
        <v>0</v>
      </c>
      <c r="F17" s="174">
        <f t="shared" si="1"/>
        <v>0</v>
      </c>
      <c r="G17" s="251"/>
      <c r="H17" s="253"/>
    </row>
    <row r="18" spans="1:9" s="189" customFormat="1" ht="19.5" customHeight="1" x14ac:dyDescent="0.25">
      <c r="A18" s="172" t="s">
        <v>877</v>
      </c>
      <c r="B18" s="173">
        <f>B19-B14-B15-B16</f>
        <v>752853.70000000007</v>
      </c>
      <c r="C18" s="173">
        <f>C19-C14-C15-C16-19639</f>
        <v>820327.20000000007</v>
      </c>
      <c r="D18" s="173">
        <f>D19-D10-D14-D15-D16-19639+10203.5</f>
        <v>820327.245</v>
      </c>
      <c r="E18" s="174">
        <f t="shared" si="0"/>
        <v>67473.544999999925</v>
      </c>
      <c r="F18" s="174">
        <f t="shared" si="1"/>
        <v>4.4999999925494194E-2</v>
      </c>
      <c r="G18" s="251"/>
      <c r="H18" s="253"/>
    </row>
    <row r="19" spans="1:9" ht="31.5" x14ac:dyDescent="0.25">
      <c r="A19" s="167" t="s">
        <v>878</v>
      </c>
      <c r="B19" s="178">
        <f>B20+B25</f>
        <v>861535.70000000007</v>
      </c>
      <c r="C19" s="178">
        <f t="shared" ref="C19:D19" si="2">C20+C25</f>
        <v>1029968.1000000001</v>
      </c>
      <c r="D19" s="178">
        <f t="shared" si="2"/>
        <v>972772.6</v>
      </c>
      <c r="E19" s="177">
        <f t="shared" ref="E19:E26" si="3">B19-D19</f>
        <v>-111236.89999999991</v>
      </c>
      <c r="F19" s="171">
        <f t="shared" ref="F19:F26" si="4">C19-D19</f>
        <v>57195.500000000116</v>
      </c>
      <c r="G19" s="254"/>
      <c r="H19" s="253"/>
    </row>
    <row r="20" spans="1:9" ht="47.25" x14ac:dyDescent="0.25">
      <c r="A20" s="192" t="s">
        <v>1361</v>
      </c>
      <c r="B20" s="179">
        <f>B21</f>
        <v>853498.4</v>
      </c>
      <c r="C20" s="179">
        <f>C21</f>
        <v>1021930.8</v>
      </c>
      <c r="D20" s="179">
        <f>D21</f>
        <v>964747.6</v>
      </c>
      <c r="E20" s="168">
        <f t="shared" si="3"/>
        <v>-111249.19999999995</v>
      </c>
      <c r="F20" s="174">
        <f t="shared" si="4"/>
        <v>57183.20000000007</v>
      </c>
      <c r="H20" s="253"/>
    </row>
    <row r="21" spans="1:9" ht="15.75" x14ac:dyDescent="0.25">
      <c r="A21" s="191" t="s">
        <v>879</v>
      </c>
      <c r="B21" s="174">
        <f>B22+B23+B24</f>
        <v>853498.4</v>
      </c>
      <c r="C21" s="174">
        <f t="shared" ref="C21:D21" si="5">C22+C23+C24</f>
        <v>1021930.8</v>
      </c>
      <c r="D21" s="174">
        <f t="shared" si="5"/>
        <v>964747.6</v>
      </c>
      <c r="E21" s="168">
        <f t="shared" si="3"/>
        <v>-111249.19999999995</v>
      </c>
      <c r="F21" s="174">
        <f t="shared" si="4"/>
        <v>57183.20000000007</v>
      </c>
    </row>
    <row r="22" spans="1:9" ht="47.25" x14ac:dyDescent="0.25">
      <c r="A22" s="191" t="s">
        <v>652</v>
      </c>
      <c r="B22" s="174">
        <v>0</v>
      </c>
      <c r="C22" s="174">
        <v>0</v>
      </c>
      <c r="D22" s="174">
        <v>0</v>
      </c>
      <c r="E22" s="168">
        <f t="shared" si="3"/>
        <v>0</v>
      </c>
      <c r="F22" s="174">
        <f t="shared" si="4"/>
        <v>0</v>
      </c>
    </row>
    <row r="23" spans="1:9" ht="47.25" x14ac:dyDescent="0.25">
      <c r="A23" s="191" t="s">
        <v>654</v>
      </c>
      <c r="B23" s="174">
        <v>793498.4</v>
      </c>
      <c r="C23" s="174">
        <v>945100.80000000005</v>
      </c>
      <c r="D23" s="180">
        <v>889322.7</v>
      </c>
      <c r="E23" s="168">
        <f t="shared" si="3"/>
        <v>-95824.29999999993</v>
      </c>
      <c r="F23" s="174">
        <f t="shared" si="4"/>
        <v>55778.100000000093</v>
      </c>
      <c r="I23" s="255"/>
    </row>
    <row r="24" spans="1:9" ht="31.5" x14ac:dyDescent="0.25">
      <c r="A24" s="191" t="s">
        <v>576</v>
      </c>
      <c r="B24" s="174">
        <v>60000</v>
      </c>
      <c r="C24" s="174">
        <v>76830</v>
      </c>
      <c r="D24" s="180">
        <v>75424.899999999994</v>
      </c>
      <c r="E24" s="168">
        <f t="shared" si="3"/>
        <v>-15424.899999999994</v>
      </c>
      <c r="F24" s="174">
        <f t="shared" si="4"/>
        <v>1405.1000000000058</v>
      </c>
    </row>
    <row r="25" spans="1:9" ht="31.5" x14ac:dyDescent="0.25">
      <c r="A25" s="193" t="s">
        <v>655</v>
      </c>
      <c r="B25" s="174">
        <f>B26</f>
        <v>8037.3</v>
      </c>
      <c r="C25" s="174">
        <f>C26</f>
        <v>8037.3</v>
      </c>
      <c r="D25" s="174">
        <f>D26</f>
        <v>8025</v>
      </c>
      <c r="E25" s="174">
        <f>E26</f>
        <v>12.300000000000182</v>
      </c>
      <c r="F25" s="174">
        <f>F26</f>
        <v>12.300000000000182</v>
      </c>
    </row>
    <row r="26" spans="1:9" ht="15.75" x14ac:dyDescent="0.25">
      <c r="A26" s="193" t="s">
        <v>656</v>
      </c>
      <c r="B26" s="174">
        <f>B27+B28+B29</f>
        <v>8037.3</v>
      </c>
      <c r="C26" s="174">
        <f>C27+C28+C29</f>
        <v>8037.3</v>
      </c>
      <c r="D26" s="174">
        <f>D27+D28+D29</f>
        <v>8025</v>
      </c>
      <c r="E26" s="168">
        <f t="shared" si="3"/>
        <v>12.300000000000182</v>
      </c>
      <c r="F26" s="174">
        <f t="shared" si="4"/>
        <v>12.300000000000182</v>
      </c>
    </row>
    <row r="27" spans="1:9" ht="15.75" x14ac:dyDescent="0.25">
      <c r="A27" s="193" t="s">
        <v>841</v>
      </c>
      <c r="B27" s="174">
        <v>0</v>
      </c>
      <c r="C27" s="174">
        <v>0</v>
      </c>
      <c r="D27" s="180">
        <v>0</v>
      </c>
      <c r="E27" s="168">
        <f>B27-D27</f>
        <v>0</v>
      </c>
      <c r="F27" s="174">
        <f>C27-D27</f>
        <v>0</v>
      </c>
    </row>
    <row r="28" spans="1:9" ht="31.5" x14ac:dyDescent="0.25">
      <c r="A28" s="193" t="s">
        <v>880</v>
      </c>
      <c r="B28" s="174">
        <v>0</v>
      </c>
      <c r="C28" s="174">
        <v>0</v>
      </c>
      <c r="D28" s="180">
        <v>0</v>
      </c>
      <c r="E28" s="168">
        <f>B28-D28</f>
        <v>0</v>
      </c>
      <c r="F28" s="174">
        <f>C28-D28</f>
        <v>0</v>
      </c>
    </row>
    <row r="29" spans="1:9" ht="15.75" x14ac:dyDescent="0.25">
      <c r="A29" s="193" t="s">
        <v>577</v>
      </c>
      <c r="B29" s="174">
        <v>8037.3</v>
      </c>
      <c r="C29" s="174">
        <v>8037.3</v>
      </c>
      <c r="D29" s="180">
        <v>8025</v>
      </c>
      <c r="E29" s="168">
        <f>B29-D29</f>
        <v>12.300000000000182</v>
      </c>
      <c r="F29" s="174">
        <f>C29-D29</f>
        <v>12.300000000000182</v>
      </c>
    </row>
    <row r="30" spans="1:9" ht="47.25" x14ac:dyDescent="0.25">
      <c r="A30" s="167" t="s">
        <v>1363</v>
      </c>
      <c r="B30" s="175"/>
      <c r="C30" s="175"/>
      <c r="D30" s="178">
        <f>D10+D12-D19+C10</f>
        <v>10203.5</v>
      </c>
      <c r="E30" s="175"/>
      <c r="F30" s="175"/>
      <c r="H30" s="253"/>
    </row>
    <row r="31" spans="1:9" ht="30.75" customHeight="1" x14ac:dyDescent="0.25">
      <c r="A31" s="256"/>
      <c r="B31" s="257"/>
      <c r="C31" s="258"/>
      <c r="D31" s="259"/>
      <c r="E31" s="259"/>
      <c r="F31" s="259"/>
    </row>
    <row r="32" spans="1:9" ht="15.75" x14ac:dyDescent="0.25">
      <c r="A32" s="187"/>
      <c r="B32" s="250"/>
    </row>
    <row r="33" spans="1:2" ht="15.75" x14ac:dyDescent="0.25">
      <c r="A33" s="187"/>
      <c r="B33" s="250"/>
    </row>
    <row r="34" spans="1:2" ht="15.75" x14ac:dyDescent="0.25">
      <c r="A34" s="187"/>
      <c r="B34" s="250"/>
    </row>
    <row r="35" spans="1:2" ht="15.75" x14ac:dyDescent="0.25">
      <c r="A35" s="187"/>
      <c r="B35" s="250"/>
    </row>
    <row r="36" spans="1:2" x14ac:dyDescent="0.25">
      <c r="B36" s="250"/>
    </row>
    <row r="37" spans="1:2" x14ac:dyDescent="0.25">
      <c r="B37" s="250"/>
    </row>
    <row r="38" spans="1:2" x14ac:dyDescent="0.25">
      <c r="B38" s="250"/>
    </row>
    <row r="39" spans="1:2" x14ac:dyDescent="0.25">
      <c r="B39" s="250"/>
    </row>
    <row r="40" spans="1:2" x14ac:dyDescent="0.25">
      <c r="B40" s="250"/>
    </row>
    <row r="41" spans="1:2" x14ac:dyDescent="0.25">
      <c r="B41" s="250"/>
    </row>
    <row r="42" spans="1:2" x14ac:dyDescent="0.25">
      <c r="B42" s="250"/>
    </row>
    <row r="43" spans="1:2" x14ac:dyDescent="0.25">
      <c r="B43" s="250"/>
    </row>
    <row r="44" spans="1:2" x14ac:dyDescent="0.25">
      <c r="B44" s="250"/>
    </row>
    <row r="45" spans="1:2" x14ac:dyDescent="0.25">
      <c r="B45" s="250"/>
    </row>
    <row r="46" spans="1:2" x14ac:dyDescent="0.25">
      <c r="B46" s="250"/>
    </row>
    <row r="47" spans="1:2" x14ac:dyDescent="0.25">
      <c r="B47" s="250"/>
    </row>
    <row r="48" spans="1:2" x14ac:dyDescent="0.25">
      <c r="B48" s="250"/>
    </row>
    <row r="49" spans="2:2" x14ac:dyDescent="0.25">
      <c r="B49" s="250"/>
    </row>
    <row r="50" spans="2:2" x14ac:dyDescent="0.25">
      <c r="B50" s="250"/>
    </row>
    <row r="51" spans="2:2" x14ac:dyDescent="0.25">
      <c r="B51" s="250"/>
    </row>
    <row r="52" spans="2:2" x14ac:dyDescent="0.25">
      <c r="B52" s="250"/>
    </row>
    <row r="53" spans="2:2" x14ac:dyDescent="0.25">
      <c r="B53" s="250"/>
    </row>
    <row r="54" spans="2:2" x14ac:dyDescent="0.25">
      <c r="B54" s="250"/>
    </row>
    <row r="55" spans="2:2" x14ac:dyDescent="0.25">
      <c r="B55" s="250"/>
    </row>
    <row r="56" spans="2:2" x14ac:dyDescent="0.25">
      <c r="B56" s="250"/>
    </row>
    <row r="57" spans="2:2" x14ac:dyDescent="0.25">
      <c r="B57" s="250"/>
    </row>
    <row r="58" spans="2:2" x14ac:dyDescent="0.25">
      <c r="B58" s="250"/>
    </row>
    <row r="59" spans="2:2" x14ac:dyDescent="0.25">
      <c r="B59" s="250"/>
    </row>
    <row r="60" spans="2:2" x14ac:dyDescent="0.25">
      <c r="B60" s="250"/>
    </row>
    <row r="61" spans="2:2" x14ac:dyDescent="0.25">
      <c r="B61" s="250"/>
    </row>
    <row r="62" spans="2:2" x14ac:dyDescent="0.25">
      <c r="B62" s="250"/>
    </row>
    <row r="63" spans="2:2" x14ac:dyDescent="0.25">
      <c r="B63" s="250"/>
    </row>
    <row r="64" spans="2:2" x14ac:dyDescent="0.25">
      <c r="B64" s="250"/>
    </row>
    <row r="65" spans="2:2" x14ac:dyDescent="0.25">
      <c r="B65" s="250"/>
    </row>
    <row r="66" spans="2:2" x14ac:dyDescent="0.25">
      <c r="B66" s="250"/>
    </row>
    <row r="67" spans="2:2" x14ac:dyDescent="0.25">
      <c r="B67" s="250"/>
    </row>
    <row r="68" spans="2:2" x14ac:dyDescent="0.25">
      <c r="B68" s="250"/>
    </row>
  </sheetData>
  <mergeCells count="6">
    <mergeCell ref="A5:F5"/>
    <mergeCell ref="A7:A8"/>
    <mergeCell ref="B7:B8"/>
    <mergeCell ref="C7:C8"/>
    <mergeCell ref="D7:D8"/>
    <mergeCell ref="E7:F7"/>
  </mergeCells>
  <pageMargins left="0.70866141732283472" right="0.70866141732283472" top="0.74803149606299213" bottom="0.74803149606299213" header="0.31496062992125984" footer="0.31496062992125984"/>
  <pageSetup paperSize="9" scale="65" firstPageNumber="116" orientation="portrait" useFirstPageNumber="1" r:id="rId1"/>
  <headerFooter>
    <oddFoote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8"/>
  <sheetViews>
    <sheetView view="pageBreakPreview" topLeftCell="A73" zoomScaleNormal="100" zoomScaleSheetLayoutView="100" workbookViewId="0">
      <selection activeCell="C207" sqref="C207"/>
    </sheetView>
  </sheetViews>
  <sheetFormatPr defaultRowHeight="15" x14ac:dyDescent="0.25"/>
  <cols>
    <col min="1" max="1" width="10" customWidth="1"/>
    <col min="2" max="2" width="23" customWidth="1"/>
    <col min="3" max="3" width="75.85546875" customWidth="1"/>
    <col min="4" max="4" width="12.7109375" style="391" customWidth="1"/>
    <col min="5" max="5" width="5.28515625" customWidth="1"/>
    <col min="6" max="8" width="10.7109375" customWidth="1"/>
  </cols>
  <sheetData>
    <row r="1" spans="1:5" x14ac:dyDescent="0.25">
      <c r="C1" s="1" t="s">
        <v>1358</v>
      </c>
    </row>
    <row r="2" spans="1:5" x14ac:dyDescent="0.25">
      <c r="A2" s="217"/>
      <c r="B2" s="217"/>
      <c r="C2" s="213" t="s">
        <v>1357</v>
      </c>
    </row>
    <row r="3" spans="1:5" ht="12.75" customHeight="1" x14ac:dyDescent="0.25">
      <c r="A3" s="216"/>
      <c r="B3" s="216"/>
      <c r="C3" s="213" t="s">
        <v>1485</v>
      </c>
      <c r="D3" s="392"/>
    </row>
    <row r="4" spans="1:5" ht="12.75" customHeight="1" x14ac:dyDescent="0.25">
      <c r="A4" s="216"/>
      <c r="B4" s="216"/>
      <c r="C4" s="216"/>
      <c r="D4" s="392"/>
    </row>
    <row r="5" spans="1:5" ht="12.75" customHeight="1" x14ac:dyDescent="0.25">
      <c r="A5" s="408" t="s">
        <v>544</v>
      </c>
      <c r="B5" s="408"/>
      <c r="C5" s="408"/>
      <c r="D5" s="408"/>
      <c r="E5" s="408"/>
    </row>
    <row r="6" spans="1:5" ht="12.75" customHeight="1" x14ac:dyDescent="0.25">
      <c r="A6" s="409" t="s">
        <v>1486</v>
      </c>
      <c r="B6" s="409"/>
      <c r="C6" s="409"/>
      <c r="D6" s="409"/>
      <c r="E6" s="409"/>
    </row>
    <row r="7" spans="1:5" ht="12.75" customHeight="1" x14ac:dyDescent="0.25">
      <c r="A7" s="423" t="s">
        <v>545</v>
      </c>
      <c r="B7" s="423"/>
      <c r="C7" s="423"/>
      <c r="D7" s="423"/>
      <c r="E7" s="423"/>
    </row>
    <row r="8" spans="1:5" ht="12.75" customHeight="1" x14ac:dyDescent="0.25">
      <c r="A8" s="215"/>
      <c r="B8" s="215"/>
      <c r="C8" s="215"/>
      <c r="D8" s="393"/>
    </row>
    <row r="9" spans="1:5" ht="12.75" customHeight="1" x14ac:dyDescent="0.25">
      <c r="A9" s="427" t="s">
        <v>175</v>
      </c>
      <c r="B9" s="427" t="s">
        <v>0</v>
      </c>
      <c r="C9" s="427" t="s">
        <v>504</v>
      </c>
      <c r="D9" s="421" t="s">
        <v>176</v>
      </c>
    </row>
    <row r="10" spans="1:5" ht="22.5" customHeight="1" x14ac:dyDescent="0.25">
      <c r="A10" s="427"/>
      <c r="B10" s="427"/>
      <c r="C10" s="427"/>
      <c r="D10" s="422"/>
    </row>
    <row r="11" spans="1:5" ht="15" customHeight="1" thickBot="1" x14ac:dyDescent="0.3">
      <c r="A11" s="381">
        <v>1</v>
      </c>
      <c r="B11" s="381">
        <v>2</v>
      </c>
      <c r="C11" s="381">
        <v>3</v>
      </c>
      <c r="D11" s="394">
        <v>4</v>
      </c>
    </row>
    <row r="12" spans="1:5" ht="23.25" customHeight="1" x14ac:dyDescent="0.25">
      <c r="A12" s="424" t="s">
        <v>1167</v>
      </c>
      <c r="B12" s="425"/>
      <c r="C12" s="426"/>
      <c r="D12" s="395">
        <v>1514158.41</v>
      </c>
    </row>
    <row r="13" spans="1:5" ht="89.25" customHeight="1" x14ac:dyDescent="0.25">
      <c r="A13" s="382" t="s">
        <v>1168</v>
      </c>
      <c r="B13" s="247" t="s">
        <v>1529</v>
      </c>
      <c r="C13" s="380" t="s">
        <v>1493</v>
      </c>
      <c r="D13" s="396">
        <v>1424158.41</v>
      </c>
    </row>
    <row r="14" spans="1:5" ht="131.25" customHeight="1" thickBot="1" x14ac:dyDescent="0.3">
      <c r="A14" s="383" t="s">
        <v>1168</v>
      </c>
      <c r="B14" s="331" t="s">
        <v>1202</v>
      </c>
      <c r="C14" s="384" t="s">
        <v>1159</v>
      </c>
      <c r="D14" s="397">
        <v>90000</v>
      </c>
    </row>
    <row r="15" spans="1:5" ht="32.25" customHeight="1" thickBot="1" x14ac:dyDescent="0.3">
      <c r="A15" s="415" t="s">
        <v>177</v>
      </c>
      <c r="B15" s="416"/>
      <c r="C15" s="417" t="s">
        <v>177</v>
      </c>
      <c r="D15" s="398">
        <v>54877092.68</v>
      </c>
    </row>
    <row r="16" spans="1:5" ht="68.25" customHeight="1" x14ac:dyDescent="0.25">
      <c r="A16" s="385" t="s">
        <v>178</v>
      </c>
      <c r="B16" s="350" t="s">
        <v>1204</v>
      </c>
      <c r="C16" s="386" t="s">
        <v>105</v>
      </c>
      <c r="D16" s="399">
        <v>66184.89</v>
      </c>
    </row>
    <row r="17" spans="1:4" ht="51.75" customHeight="1" x14ac:dyDescent="0.25">
      <c r="A17" s="382" t="s">
        <v>178</v>
      </c>
      <c r="B17" s="247" t="s">
        <v>1205</v>
      </c>
      <c r="C17" s="380" t="s">
        <v>761</v>
      </c>
      <c r="D17" s="396">
        <v>52185.22</v>
      </c>
    </row>
    <row r="18" spans="1:4" ht="34.5" customHeight="1" x14ac:dyDescent="0.25">
      <c r="A18" s="382" t="s">
        <v>178</v>
      </c>
      <c r="B18" s="247" t="s">
        <v>1530</v>
      </c>
      <c r="C18" s="380" t="s">
        <v>1494</v>
      </c>
      <c r="D18" s="396">
        <v>959031.48</v>
      </c>
    </row>
    <row r="19" spans="1:4" ht="23.25" customHeight="1" x14ac:dyDescent="0.25">
      <c r="A19" s="382" t="s">
        <v>178</v>
      </c>
      <c r="B19" s="247" t="s">
        <v>1170</v>
      </c>
      <c r="C19" s="380" t="s">
        <v>807</v>
      </c>
      <c r="D19" s="396">
        <v>787525.37</v>
      </c>
    </row>
    <row r="20" spans="1:4" ht="57" customHeight="1" x14ac:dyDescent="0.25">
      <c r="A20" s="382" t="s">
        <v>178</v>
      </c>
      <c r="B20" s="247" t="s">
        <v>1186</v>
      </c>
      <c r="C20" s="380" t="s">
        <v>146</v>
      </c>
      <c r="D20" s="396">
        <v>2591704</v>
      </c>
    </row>
    <row r="21" spans="1:4" ht="33.75" customHeight="1" x14ac:dyDescent="0.25">
      <c r="A21" s="382" t="s">
        <v>178</v>
      </c>
      <c r="B21" s="247" t="s">
        <v>1188</v>
      </c>
      <c r="C21" s="380" t="s">
        <v>154</v>
      </c>
      <c r="D21" s="396">
        <v>43296780</v>
      </c>
    </row>
    <row r="22" spans="1:4" ht="34.5" customHeight="1" x14ac:dyDescent="0.25">
      <c r="A22" s="382" t="s">
        <v>178</v>
      </c>
      <c r="B22" s="247" t="s">
        <v>1172</v>
      </c>
      <c r="C22" s="380" t="s">
        <v>808</v>
      </c>
      <c r="D22" s="396">
        <v>8410147.1199999992</v>
      </c>
    </row>
    <row r="23" spans="1:4" ht="102" customHeight="1" x14ac:dyDescent="0.25">
      <c r="A23" s="382" t="s">
        <v>178</v>
      </c>
      <c r="B23" s="247" t="s">
        <v>1531</v>
      </c>
      <c r="C23" s="380" t="s">
        <v>1495</v>
      </c>
      <c r="D23" s="396">
        <v>435227.8</v>
      </c>
    </row>
    <row r="24" spans="1:4" ht="57" customHeight="1" thickBot="1" x14ac:dyDescent="0.3">
      <c r="A24" s="383" t="s">
        <v>178</v>
      </c>
      <c r="B24" s="331" t="s">
        <v>1173</v>
      </c>
      <c r="C24" s="384" t="s">
        <v>168</v>
      </c>
      <c r="D24" s="397">
        <v>-1721693.2</v>
      </c>
    </row>
    <row r="25" spans="1:4" ht="17.25" customHeight="1" thickBot="1" x14ac:dyDescent="0.3">
      <c r="A25" s="415" t="s">
        <v>1174</v>
      </c>
      <c r="B25" s="416"/>
      <c r="C25" s="417" t="s">
        <v>1174</v>
      </c>
      <c r="D25" s="398">
        <v>2435159894.3600001</v>
      </c>
    </row>
    <row r="26" spans="1:4" ht="68.25" customHeight="1" x14ac:dyDescent="0.25">
      <c r="A26" s="385" t="s">
        <v>179</v>
      </c>
      <c r="B26" s="350" t="s">
        <v>1532</v>
      </c>
      <c r="C26" s="386" t="s">
        <v>180</v>
      </c>
      <c r="D26" s="399">
        <v>355000</v>
      </c>
    </row>
    <row r="27" spans="1:4" ht="89.25" customHeight="1" x14ac:dyDescent="0.25">
      <c r="A27" s="382" t="s">
        <v>179</v>
      </c>
      <c r="B27" s="247" t="s">
        <v>1231</v>
      </c>
      <c r="C27" s="380" t="s">
        <v>1175</v>
      </c>
      <c r="D27" s="396">
        <v>248560.8</v>
      </c>
    </row>
    <row r="28" spans="1:4" ht="89.25" customHeight="1" x14ac:dyDescent="0.25">
      <c r="A28" s="382" t="s">
        <v>179</v>
      </c>
      <c r="B28" s="247" t="s">
        <v>1232</v>
      </c>
      <c r="C28" s="380" t="s">
        <v>1176</v>
      </c>
      <c r="D28" s="396">
        <v>215710.17</v>
      </c>
    </row>
    <row r="29" spans="1:4" ht="42.75" customHeight="1" x14ac:dyDescent="0.25">
      <c r="A29" s="382" t="s">
        <v>179</v>
      </c>
      <c r="B29" s="247" t="s">
        <v>1177</v>
      </c>
      <c r="C29" s="380" t="s">
        <v>809</v>
      </c>
      <c r="D29" s="396">
        <v>11391</v>
      </c>
    </row>
    <row r="30" spans="1:4" ht="54" customHeight="1" x14ac:dyDescent="0.25">
      <c r="A30" s="382" t="s">
        <v>179</v>
      </c>
      <c r="B30" s="247" t="s">
        <v>1533</v>
      </c>
      <c r="C30" s="380" t="s">
        <v>1156</v>
      </c>
      <c r="D30" s="396">
        <v>15979040.199999999</v>
      </c>
    </row>
    <row r="31" spans="1:4" ht="34.5" customHeight="1" x14ac:dyDescent="0.25">
      <c r="A31" s="382" t="s">
        <v>179</v>
      </c>
      <c r="B31" s="247" t="s">
        <v>1235</v>
      </c>
      <c r="C31" s="380" t="s">
        <v>814</v>
      </c>
      <c r="D31" s="396">
        <v>0</v>
      </c>
    </row>
    <row r="32" spans="1:4" ht="23.25" customHeight="1" x14ac:dyDescent="0.25">
      <c r="A32" s="382" t="s">
        <v>179</v>
      </c>
      <c r="B32" s="247" t="s">
        <v>1204</v>
      </c>
      <c r="C32" s="380" t="s">
        <v>105</v>
      </c>
      <c r="D32" s="396">
        <v>37675452.530000001</v>
      </c>
    </row>
    <row r="33" spans="1:4" ht="63.75" customHeight="1" x14ac:dyDescent="0.25">
      <c r="A33" s="382" t="s">
        <v>179</v>
      </c>
      <c r="B33" s="247" t="s">
        <v>1205</v>
      </c>
      <c r="C33" s="380" t="s">
        <v>761</v>
      </c>
      <c r="D33" s="396">
        <v>16964516.170000002</v>
      </c>
    </row>
    <row r="34" spans="1:4" ht="84" customHeight="1" x14ac:dyDescent="0.25">
      <c r="A34" s="382" t="s">
        <v>179</v>
      </c>
      <c r="B34" s="247" t="s">
        <v>1530</v>
      </c>
      <c r="C34" s="380" t="s">
        <v>1494</v>
      </c>
      <c r="D34" s="396">
        <v>494838.33</v>
      </c>
    </row>
    <row r="35" spans="1:4" ht="34.5" customHeight="1" x14ac:dyDescent="0.25">
      <c r="A35" s="382" t="s">
        <v>179</v>
      </c>
      <c r="B35" s="247" t="s">
        <v>1534</v>
      </c>
      <c r="C35" s="380" t="s">
        <v>1496</v>
      </c>
      <c r="D35" s="396">
        <v>261824.35</v>
      </c>
    </row>
    <row r="36" spans="1:4" ht="89.25" customHeight="1" x14ac:dyDescent="0.25">
      <c r="A36" s="382" t="s">
        <v>179</v>
      </c>
      <c r="B36" s="247" t="s">
        <v>1178</v>
      </c>
      <c r="C36" s="380" t="s">
        <v>1179</v>
      </c>
      <c r="D36" s="396">
        <v>0</v>
      </c>
    </row>
    <row r="37" spans="1:4" ht="24" customHeight="1" x14ac:dyDescent="0.25">
      <c r="A37" s="382" t="s">
        <v>179</v>
      </c>
      <c r="B37" s="247" t="s">
        <v>1193</v>
      </c>
      <c r="C37" s="380" t="s">
        <v>1169</v>
      </c>
      <c r="D37" s="396">
        <v>0</v>
      </c>
    </row>
    <row r="38" spans="1:4" ht="34.5" customHeight="1" x14ac:dyDescent="0.25">
      <c r="A38" s="382" t="s">
        <v>179</v>
      </c>
      <c r="B38" s="247" t="s">
        <v>1180</v>
      </c>
      <c r="C38" s="380" t="s">
        <v>181</v>
      </c>
      <c r="D38" s="396">
        <v>42120236.409999996</v>
      </c>
    </row>
    <row r="39" spans="1:4" ht="30" customHeight="1" x14ac:dyDescent="0.25">
      <c r="A39" s="382" t="s">
        <v>179</v>
      </c>
      <c r="B39" s="247" t="s">
        <v>1535</v>
      </c>
      <c r="C39" s="380" t="s">
        <v>1181</v>
      </c>
      <c r="D39" s="396">
        <v>700</v>
      </c>
    </row>
    <row r="40" spans="1:4" ht="59.25" customHeight="1" x14ac:dyDescent="0.25">
      <c r="A40" s="382" t="s">
        <v>179</v>
      </c>
      <c r="B40" s="247" t="s">
        <v>1536</v>
      </c>
      <c r="C40" s="380" t="s">
        <v>1497</v>
      </c>
      <c r="D40" s="396">
        <v>77000</v>
      </c>
    </row>
    <row r="41" spans="1:4" ht="79.5" customHeight="1" x14ac:dyDescent="0.25">
      <c r="A41" s="382" t="s">
        <v>179</v>
      </c>
      <c r="B41" s="247" t="s">
        <v>1537</v>
      </c>
      <c r="C41" s="380" t="s">
        <v>1498</v>
      </c>
      <c r="D41" s="396">
        <v>30108.98</v>
      </c>
    </row>
    <row r="42" spans="1:4" ht="57" customHeight="1" x14ac:dyDescent="0.25">
      <c r="A42" s="382" t="s">
        <v>179</v>
      </c>
      <c r="B42" s="247" t="s">
        <v>1538</v>
      </c>
      <c r="C42" s="380" t="s">
        <v>1499</v>
      </c>
      <c r="D42" s="396">
        <v>14520.51</v>
      </c>
    </row>
    <row r="43" spans="1:4" ht="46.5" customHeight="1" x14ac:dyDescent="0.25">
      <c r="A43" s="382" t="s">
        <v>179</v>
      </c>
      <c r="B43" s="247" t="s">
        <v>1182</v>
      </c>
      <c r="C43" s="380" t="s">
        <v>759</v>
      </c>
      <c r="D43" s="396">
        <v>13518000</v>
      </c>
    </row>
    <row r="44" spans="1:4" ht="57" customHeight="1" x14ac:dyDescent="0.25">
      <c r="A44" s="382" t="s">
        <v>179</v>
      </c>
      <c r="B44" s="247" t="s">
        <v>1539</v>
      </c>
      <c r="C44" s="380" t="s">
        <v>1500</v>
      </c>
      <c r="D44" s="396">
        <v>29484493.5</v>
      </c>
    </row>
    <row r="45" spans="1:4" ht="45.75" customHeight="1" x14ac:dyDescent="0.25">
      <c r="A45" s="382" t="s">
        <v>179</v>
      </c>
      <c r="B45" s="247" t="s">
        <v>1540</v>
      </c>
      <c r="C45" s="380" t="s">
        <v>943</v>
      </c>
      <c r="D45" s="396">
        <v>122376197.45</v>
      </c>
    </row>
    <row r="46" spans="1:4" ht="68.25" customHeight="1" x14ac:dyDescent="0.25">
      <c r="A46" s="382" t="s">
        <v>179</v>
      </c>
      <c r="B46" s="247" t="s">
        <v>1541</v>
      </c>
      <c r="C46" s="380" t="s">
        <v>1183</v>
      </c>
      <c r="D46" s="396">
        <v>863280794.11000001</v>
      </c>
    </row>
    <row r="47" spans="1:4" ht="45.75" customHeight="1" x14ac:dyDescent="0.25">
      <c r="A47" s="382" t="s">
        <v>179</v>
      </c>
      <c r="B47" s="247" t="s">
        <v>1171</v>
      </c>
      <c r="C47" s="380" t="s">
        <v>145</v>
      </c>
      <c r="D47" s="396">
        <v>63108149.840000004</v>
      </c>
    </row>
    <row r="48" spans="1:4" ht="90.75" customHeight="1" x14ac:dyDescent="0.25">
      <c r="A48" s="382" t="s">
        <v>179</v>
      </c>
      <c r="B48" s="247" t="s">
        <v>1184</v>
      </c>
      <c r="C48" s="380" t="s">
        <v>944</v>
      </c>
      <c r="D48" s="396">
        <v>695899641.99000001</v>
      </c>
    </row>
    <row r="49" spans="1:4" ht="57.75" customHeight="1" x14ac:dyDescent="0.25">
      <c r="A49" s="382" t="s">
        <v>179</v>
      </c>
      <c r="B49" s="247" t="s">
        <v>1185</v>
      </c>
      <c r="C49" s="380" t="s">
        <v>945</v>
      </c>
      <c r="D49" s="396">
        <v>369875168.41000003</v>
      </c>
    </row>
    <row r="50" spans="1:4" ht="45.75" customHeight="1" x14ac:dyDescent="0.25">
      <c r="A50" s="382" t="s">
        <v>179</v>
      </c>
      <c r="B50" s="247" t="s">
        <v>1186</v>
      </c>
      <c r="C50" s="380" t="s">
        <v>146</v>
      </c>
      <c r="D50" s="396">
        <v>143981934.08000001</v>
      </c>
    </row>
    <row r="51" spans="1:4" ht="23.25" customHeight="1" x14ac:dyDescent="0.25">
      <c r="A51" s="382" t="s">
        <v>179</v>
      </c>
      <c r="B51" s="247" t="s">
        <v>1187</v>
      </c>
      <c r="C51" s="380" t="s">
        <v>149</v>
      </c>
      <c r="D51" s="396">
        <v>73570538.890000001</v>
      </c>
    </row>
    <row r="52" spans="1:4" ht="79.5" customHeight="1" x14ac:dyDescent="0.25">
      <c r="A52" s="382" t="s">
        <v>179</v>
      </c>
      <c r="B52" s="247" t="s">
        <v>1209</v>
      </c>
      <c r="C52" s="380" t="s">
        <v>150</v>
      </c>
      <c r="D52" s="396">
        <v>3401750</v>
      </c>
    </row>
    <row r="53" spans="1:4" ht="113.25" customHeight="1" x14ac:dyDescent="0.25">
      <c r="A53" s="382" t="s">
        <v>179</v>
      </c>
      <c r="B53" s="247" t="s">
        <v>1188</v>
      </c>
      <c r="C53" s="380" t="s">
        <v>154</v>
      </c>
      <c r="D53" s="396">
        <v>12572617.02</v>
      </c>
    </row>
    <row r="54" spans="1:4" ht="43.5" customHeight="1" x14ac:dyDescent="0.25">
      <c r="A54" s="382" t="s">
        <v>179</v>
      </c>
      <c r="B54" s="247" t="s">
        <v>1172</v>
      </c>
      <c r="C54" s="380" t="s">
        <v>808</v>
      </c>
      <c r="D54" s="396">
        <v>49936398.810000002</v>
      </c>
    </row>
    <row r="55" spans="1:4" ht="45.75" customHeight="1" x14ac:dyDescent="0.25">
      <c r="A55" s="382" t="s">
        <v>179</v>
      </c>
      <c r="B55" s="247" t="s">
        <v>1189</v>
      </c>
      <c r="C55" s="380" t="s">
        <v>161</v>
      </c>
      <c r="D55" s="396">
        <v>1048563</v>
      </c>
    </row>
    <row r="56" spans="1:4" ht="68.25" customHeight="1" x14ac:dyDescent="0.25">
      <c r="A56" s="382" t="s">
        <v>179</v>
      </c>
      <c r="B56" s="247" t="s">
        <v>1190</v>
      </c>
      <c r="C56" s="380" t="s">
        <v>163</v>
      </c>
      <c r="D56" s="396">
        <v>660825</v>
      </c>
    </row>
    <row r="57" spans="1:4" ht="68.25" customHeight="1" x14ac:dyDescent="0.25">
      <c r="A57" s="382"/>
      <c r="B57" s="247" t="s">
        <v>1542</v>
      </c>
      <c r="C57" s="380" t="s">
        <v>1501</v>
      </c>
      <c r="D57" s="396">
        <v>-6761227.46</v>
      </c>
    </row>
    <row r="58" spans="1:4" ht="68.25" customHeight="1" thickBot="1" x14ac:dyDescent="0.3">
      <c r="A58" s="383" t="s">
        <v>179</v>
      </c>
      <c r="B58" s="331" t="s">
        <v>1173</v>
      </c>
      <c r="C58" s="384" t="s">
        <v>168</v>
      </c>
      <c r="D58" s="397">
        <v>-115242849.73</v>
      </c>
    </row>
    <row r="59" spans="1:4" ht="15" customHeight="1" thickBot="1" x14ac:dyDescent="0.3">
      <c r="A59" s="415" t="s">
        <v>1191</v>
      </c>
      <c r="B59" s="416"/>
      <c r="C59" s="417" t="s">
        <v>1191</v>
      </c>
      <c r="D59" s="398">
        <v>15000</v>
      </c>
    </row>
    <row r="60" spans="1:4" ht="57" customHeight="1" thickBot="1" x14ac:dyDescent="0.3">
      <c r="A60" s="387" t="s">
        <v>182</v>
      </c>
      <c r="B60" s="390" t="s">
        <v>1192</v>
      </c>
      <c r="C60" s="388" t="s">
        <v>762</v>
      </c>
      <c r="D60" s="400">
        <v>15000</v>
      </c>
    </row>
    <row r="61" spans="1:4" ht="19.5" customHeight="1" thickBot="1" x14ac:dyDescent="0.3">
      <c r="A61" s="415" t="s">
        <v>183</v>
      </c>
      <c r="B61" s="416"/>
      <c r="C61" s="417" t="s">
        <v>183</v>
      </c>
      <c r="D61" s="398">
        <v>20000</v>
      </c>
    </row>
    <row r="62" spans="1:4" ht="51.75" customHeight="1" x14ac:dyDescent="0.25">
      <c r="A62" s="385" t="s">
        <v>184</v>
      </c>
      <c r="B62" s="350" t="s">
        <v>1192</v>
      </c>
      <c r="C62" s="386" t="s">
        <v>762</v>
      </c>
      <c r="D62" s="399">
        <v>20000</v>
      </c>
    </row>
    <row r="63" spans="1:4" ht="27.75" customHeight="1" thickBot="1" x14ac:dyDescent="0.3">
      <c r="A63" s="415" t="s">
        <v>1194</v>
      </c>
      <c r="B63" s="416"/>
      <c r="C63" s="417" t="s">
        <v>1194</v>
      </c>
      <c r="D63" s="398">
        <v>47056010.850000001</v>
      </c>
    </row>
    <row r="64" spans="1:4" ht="36.75" customHeight="1" x14ac:dyDescent="0.25">
      <c r="A64" s="385" t="s">
        <v>185</v>
      </c>
      <c r="B64" s="350" t="s">
        <v>1195</v>
      </c>
      <c r="C64" s="386" t="s">
        <v>186</v>
      </c>
      <c r="D64" s="399">
        <v>3372.37</v>
      </c>
    </row>
    <row r="65" spans="1:4" ht="45.75" customHeight="1" x14ac:dyDescent="0.25">
      <c r="A65" s="382" t="s">
        <v>185</v>
      </c>
      <c r="B65" s="247" t="s">
        <v>1196</v>
      </c>
      <c r="C65" s="380" t="s">
        <v>187</v>
      </c>
      <c r="D65" s="396">
        <v>5306721.53</v>
      </c>
    </row>
    <row r="66" spans="1:4" ht="45.75" customHeight="1" x14ac:dyDescent="0.25">
      <c r="A66" s="382" t="s">
        <v>185</v>
      </c>
      <c r="B66" s="247" t="s">
        <v>1197</v>
      </c>
      <c r="C66" s="380" t="s">
        <v>1198</v>
      </c>
      <c r="D66" s="396">
        <v>79.63</v>
      </c>
    </row>
    <row r="67" spans="1:4" ht="51" customHeight="1" x14ac:dyDescent="0.25">
      <c r="A67" s="382" t="s">
        <v>185</v>
      </c>
      <c r="B67" s="247" t="s">
        <v>1199</v>
      </c>
      <c r="C67" s="380" t="s">
        <v>188</v>
      </c>
      <c r="D67" s="396">
        <v>37756022.649999999</v>
      </c>
    </row>
    <row r="68" spans="1:4" ht="51" customHeight="1" x14ac:dyDescent="0.25">
      <c r="A68" s="382" t="s">
        <v>185</v>
      </c>
      <c r="B68" s="247" t="s">
        <v>1200</v>
      </c>
      <c r="C68" s="380" t="s">
        <v>1201</v>
      </c>
      <c r="D68" s="396">
        <v>1253046.67</v>
      </c>
    </row>
    <row r="69" spans="1:4" ht="95.25" customHeight="1" thickBot="1" x14ac:dyDescent="0.3">
      <c r="A69" s="383" t="s">
        <v>185</v>
      </c>
      <c r="B69" s="331" t="s">
        <v>1202</v>
      </c>
      <c r="C69" s="384" t="s">
        <v>1159</v>
      </c>
      <c r="D69" s="397">
        <v>2736768</v>
      </c>
    </row>
    <row r="70" spans="1:4" ht="15" customHeight="1" thickBot="1" x14ac:dyDescent="0.3">
      <c r="A70" s="415" t="s">
        <v>1203</v>
      </c>
      <c r="B70" s="416"/>
      <c r="C70" s="417" t="s">
        <v>1203</v>
      </c>
      <c r="D70" s="398">
        <v>4116553601.5100002</v>
      </c>
    </row>
    <row r="71" spans="1:4" ht="34.5" customHeight="1" x14ac:dyDescent="0.25">
      <c r="A71" s="385" t="s">
        <v>190</v>
      </c>
      <c r="B71" s="350" t="s">
        <v>1204</v>
      </c>
      <c r="C71" s="386" t="s">
        <v>105</v>
      </c>
      <c r="D71" s="399">
        <v>40925.31</v>
      </c>
    </row>
    <row r="72" spans="1:4" ht="57.75" customHeight="1" x14ac:dyDescent="0.25">
      <c r="A72" s="382" t="s">
        <v>190</v>
      </c>
      <c r="B72" s="247" t="s">
        <v>1205</v>
      </c>
      <c r="C72" s="380" t="s">
        <v>761</v>
      </c>
      <c r="D72" s="396">
        <v>1141777.74</v>
      </c>
    </row>
    <row r="73" spans="1:4" ht="57.75" customHeight="1" x14ac:dyDescent="0.25">
      <c r="A73" s="382" t="s">
        <v>190</v>
      </c>
      <c r="B73" s="247" t="s">
        <v>1206</v>
      </c>
      <c r="C73" s="380" t="s">
        <v>1207</v>
      </c>
      <c r="D73" s="396">
        <v>1917295.35</v>
      </c>
    </row>
    <row r="74" spans="1:4" ht="41.25" customHeight="1" x14ac:dyDescent="0.25">
      <c r="A74" s="382" t="s">
        <v>190</v>
      </c>
      <c r="B74" s="247" t="s">
        <v>1208</v>
      </c>
      <c r="C74" s="380" t="s">
        <v>760</v>
      </c>
      <c r="D74" s="396">
        <v>161916485.53999999</v>
      </c>
    </row>
    <row r="75" spans="1:4" ht="79.5" customHeight="1" x14ac:dyDescent="0.25">
      <c r="A75" s="382" t="s">
        <v>190</v>
      </c>
      <c r="B75" s="247" t="s">
        <v>1543</v>
      </c>
      <c r="C75" s="380" t="s">
        <v>1502</v>
      </c>
      <c r="D75" s="396">
        <v>881234.84</v>
      </c>
    </row>
    <row r="76" spans="1:4" ht="23.25" customHeight="1" x14ac:dyDescent="0.25">
      <c r="A76" s="382" t="s">
        <v>190</v>
      </c>
      <c r="B76" s="247" t="s">
        <v>1186</v>
      </c>
      <c r="C76" s="380" t="s">
        <v>146</v>
      </c>
      <c r="D76" s="396">
        <v>100607137.73</v>
      </c>
    </row>
    <row r="77" spans="1:4" ht="57" customHeight="1" x14ac:dyDescent="0.25">
      <c r="A77" s="382" t="s">
        <v>190</v>
      </c>
      <c r="B77" s="247" t="s">
        <v>1187</v>
      </c>
      <c r="C77" s="380" t="s">
        <v>149</v>
      </c>
      <c r="D77" s="396">
        <v>65000</v>
      </c>
    </row>
    <row r="78" spans="1:4" ht="55.5" customHeight="1" x14ac:dyDescent="0.25">
      <c r="A78" s="382" t="s">
        <v>190</v>
      </c>
      <c r="B78" s="247" t="s">
        <v>1209</v>
      </c>
      <c r="C78" s="380" t="s">
        <v>150</v>
      </c>
      <c r="D78" s="396">
        <v>46048457</v>
      </c>
    </row>
    <row r="79" spans="1:4" ht="66" customHeight="1" x14ac:dyDescent="0.25">
      <c r="A79" s="382" t="s">
        <v>190</v>
      </c>
      <c r="B79" s="247" t="s">
        <v>1210</v>
      </c>
      <c r="C79" s="380" t="s">
        <v>1211</v>
      </c>
      <c r="D79" s="396">
        <v>5025600</v>
      </c>
    </row>
    <row r="80" spans="1:4" ht="79.5" customHeight="1" x14ac:dyDescent="0.25">
      <c r="A80" s="382" t="s">
        <v>190</v>
      </c>
      <c r="B80" s="247" t="s">
        <v>1212</v>
      </c>
      <c r="C80" s="380" t="s">
        <v>946</v>
      </c>
      <c r="D80" s="396">
        <v>102754000</v>
      </c>
    </row>
    <row r="81" spans="1:4" ht="30.75" customHeight="1" x14ac:dyDescent="0.25">
      <c r="A81" s="382" t="s">
        <v>190</v>
      </c>
      <c r="B81" s="247" t="s">
        <v>1213</v>
      </c>
      <c r="C81" s="380" t="s">
        <v>151</v>
      </c>
      <c r="D81" s="396">
        <v>3545218222.1700001</v>
      </c>
    </row>
    <row r="82" spans="1:4" ht="30.75" customHeight="1" x14ac:dyDescent="0.25">
      <c r="A82" s="382" t="s">
        <v>190</v>
      </c>
      <c r="B82" s="247" t="s">
        <v>1544</v>
      </c>
      <c r="C82" s="380" t="s">
        <v>1503</v>
      </c>
      <c r="D82" s="396">
        <v>468720</v>
      </c>
    </row>
    <row r="83" spans="1:4" ht="43.5" customHeight="1" x14ac:dyDescent="0.25">
      <c r="A83" s="382" t="s">
        <v>190</v>
      </c>
      <c r="B83" s="247" t="s">
        <v>1188</v>
      </c>
      <c r="C83" s="380" t="s">
        <v>154</v>
      </c>
      <c r="D83" s="396">
        <v>8806887</v>
      </c>
    </row>
    <row r="84" spans="1:4" ht="43.5" customHeight="1" x14ac:dyDescent="0.25">
      <c r="A84" s="382"/>
      <c r="B84" s="247" t="s">
        <v>1172</v>
      </c>
      <c r="C84" s="380" t="s">
        <v>808</v>
      </c>
      <c r="D84" s="396">
        <v>149015447.59</v>
      </c>
    </row>
    <row r="85" spans="1:4" ht="34.5" customHeight="1" thickBot="1" x14ac:dyDescent="0.3">
      <c r="A85" s="383" t="s">
        <v>190</v>
      </c>
      <c r="B85" s="331" t="s">
        <v>1173</v>
      </c>
      <c r="C85" s="384" t="s">
        <v>168</v>
      </c>
      <c r="D85" s="397">
        <v>-7353588.7599999998</v>
      </c>
    </row>
    <row r="86" spans="1:4" ht="16.5" customHeight="1" thickBot="1" x14ac:dyDescent="0.3">
      <c r="A86" s="415" t="s">
        <v>1214</v>
      </c>
      <c r="B86" s="416"/>
      <c r="C86" s="417" t="s">
        <v>1214</v>
      </c>
      <c r="D86" s="398">
        <v>1455165438.75</v>
      </c>
    </row>
    <row r="87" spans="1:4" ht="57" customHeight="1" x14ac:dyDescent="0.25">
      <c r="A87" s="385" t="s">
        <v>191</v>
      </c>
      <c r="B87" s="350" t="s">
        <v>1215</v>
      </c>
      <c r="C87" s="386" t="s">
        <v>65</v>
      </c>
      <c r="D87" s="399">
        <v>391091262.38</v>
      </c>
    </row>
    <row r="88" spans="1:4" ht="79.5" customHeight="1" x14ac:dyDescent="0.25">
      <c r="A88" s="382" t="s">
        <v>191</v>
      </c>
      <c r="B88" s="247" t="s">
        <v>1216</v>
      </c>
      <c r="C88" s="380" t="s">
        <v>763</v>
      </c>
      <c r="D88" s="396">
        <v>64634601.899999999</v>
      </c>
    </row>
    <row r="89" spans="1:4" ht="35.25" customHeight="1" x14ac:dyDescent="0.25">
      <c r="A89" s="382" t="s">
        <v>191</v>
      </c>
      <c r="B89" s="247" t="s">
        <v>1217</v>
      </c>
      <c r="C89" s="380" t="s">
        <v>68</v>
      </c>
      <c r="D89" s="396">
        <v>50910043.920000002</v>
      </c>
    </row>
    <row r="90" spans="1:4" ht="34.5" customHeight="1" x14ac:dyDescent="0.25">
      <c r="A90" s="382" t="s">
        <v>191</v>
      </c>
      <c r="B90" s="247" t="s">
        <v>1218</v>
      </c>
      <c r="C90" s="380" t="s">
        <v>73</v>
      </c>
      <c r="D90" s="396">
        <v>879210.51</v>
      </c>
    </row>
    <row r="91" spans="1:4" ht="69.75" customHeight="1" x14ac:dyDescent="0.25">
      <c r="A91" s="382" t="s">
        <v>191</v>
      </c>
      <c r="B91" s="247" t="s">
        <v>1219</v>
      </c>
      <c r="C91" s="380" t="s">
        <v>764</v>
      </c>
      <c r="D91" s="396">
        <v>276367.06</v>
      </c>
    </row>
    <row r="92" spans="1:4" ht="90.75" customHeight="1" x14ac:dyDescent="0.25">
      <c r="A92" s="382" t="s">
        <v>191</v>
      </c>
      <c r="B92" s="247" t="s">
        <v>1220</v>
      </c>
      <c r="C92" s="380" t="s">
        <v>78</v>
      </c>
      <c r="D92" s="396">
        <v>96123</v>
      </c>
    </row>
    <row r="93" spans="1:4" ht="45.75" customHeight="1" x14ac:dyDescent="0.25">
      <c r="A93" s="382" t="s">
        <v>191</v>
      </c>
      <c r="B93" s="247" t="s">
        <v>1221</v>
      </c>
      <c r="C93" s="380" t="s">
        <v>1222</v>
      </c>
      <c r="D93" s="396">
        <v>2082949.7</v>
      </c>
    </row>
    <row r="94" spans="1:4" ht="57" customHeight="1" x14ac:dyDescent="0.25">
      <c r="A94" s="382" t="s">
        <v>191</v>
      </c>
      <c r="B94" s="247" t="s">
        <v>1223</v>
      </c>
      <c r="C94" s="380" t="s">
        <v>1224</v>
      </c>
      <c r="D94" s="396">
        <v>2813140.89</v>
      </c>
    </row>
    <row r="95" spans="1:4" ht="90.75" customHeight="1" x14ac:dyDescent="0.25">
      <c r="A95" s="382" t="s">
        <v>191</v>
      </c>
      <c r="B95" s="247" t="s">
        <v>1225</v>
      </c>
      <c r="C95" s="380" t="s">
        <v>1226</v>
      </c>
      <c r="D95" s="396">
        <v>36309762.810000002</v>
      </c>
    </row>
    <row r="96" spans="1:4" ht="79.5" customHeight="1" x14ac:dyDescent="0.25">
      <c r="A96" s="382" t="s">
        <v>191</v>
      </c>
      <c r="B96" s="247" t="s">
        <v>1227</v>
      </c>
      <c r="C96" s="380" t="s">
        <v>1228</v>
      </c>
      <c r="D96" s="396">
        <v>1020069.96</v>
      </c>
    </row>
    <row r="97" spans="1:4" ht="90.75" customHeight="1" x14ac:dyDescent="0.25">
      <c r="A97" s="382" t="s">
        <v>191</v>
      </c>
      <c r="B97" s="247" t="s">
        <v>1229</v>
      </c>
      <c r="C97" s="380" t="s">
        <v>1230</v>
      </c>
      <c r="D97" s="396">
        <v>70003.44</v>
      </c>
    </row>
    <row r="98" spans="1:4" ht="106.5" customHeight="1" x14ac:dyDescent="0.25">
      <c r="A98" s="382" t="s">
        <v>191</v>
      </c>
      <c r="B98" s="247" t="s">
        <v>1231</v>
      </c>
      <c r="C98" s="380" t="s">
        <v>1175</v>
      </c>
      <c r="D98" s="396">
        <v>123039.45</v>
      </c>
    </row>
    <row r="99" spans="1:4" ht="106.5" customHeight="1" x14ac:dyDescent="0.25">
      <c r="A99" s="382" t="s">
        <v>191</v>
      </c>
      <c r="B99" s="247" t="s">
        <v>1232</v>
      </c>
      <c r="C99" s="380" t="s">
        <v>1176</v>
      </c>
      <c r="D99" s="396">
        <v>5351579.2</v>
      </c>
    </row>
    <row r="100" spans="1:4" ht="106.5" customHeight="1" x14ac:dyDescent="0.25">
      <c r="A100" s="382" t="s">
        <v>191</v>
      </c>
      <c r="B100" s="247" t="s">
        <v>1233</v>
      </c>
      <c r="C100" s="380" t="s">
        <v>1234</v>
      </c>
      <c r="D100" s="396">
        <v>59322600.240000002</v>
      </c>
    </row>
    <row r="101" spans="1:4" ht="106.5" customHeight="1" x14ac:dyDescent="0.25">
      <c r="A101" s="382" t="s">
        <v>191</v>
      </c>
      <c r="B101" s="247" t="s">
        <v>1235</v>
      </c>
      <c r="C101" s="380" t="s">
        <v>814</v>
      </c>
      <c r="D101" s="396">
        <v>6110.1</v>
      </c>
    </row>
    <row r="102" spans="1:4" ht="68.25" customHeight="1" x14ac:dyDescent="0.25">
      <c r="A102" s="382" t="s">
        <v>191</v>
      </c>
      <c r="B102" s="247" t="s">
        <v>1204</v>
      </c>
      <c r="C102" s="380" t="s">
        <v>105</v>
      </c>
      <c r="D102" s="396">
        <v>3082642.85</v>
      </c>
    </row>
    <row r="103" spans="1:4" ht="79.5" customHeight="1" x14ac:dyDescent="0.25">
      <c r="A103" s="382" t="s">
        <v>191</v>
      </c>
      <c r="B103" s="247" t="s">
        <v>1236</v>
      </c>
      <c r="C103" s="380" t="s">
        <v>111</v>
      </c>
      <c r="D103" s="396">
        <v>1750407.49</v>
      </c>
    </row>
    <row r="104" spans="1:4" ht="79.5" customHeight="1" x14ac:dyDescent="0.25">
      <c r="A104" s="382" t="s">
        <v>191</v>
      </c>
      <c r="B104" s="247" t="s">
        <v>1237</v>
      </c>
      <c r="C104" s="380" t="s">
        <v>116</v>
      </c>
      <c r="D104" s="396">
        <v>217943.26</v>
      </c>
    </row>
    <row r="105" spans="1:4" ht="67.5" customHeight="1" x14ac:dyDescent="0.25">
      <c r="A105" s="382" t="s">
        <v>191</v>
      </c>
      <c r="B105" s="247" t="s">
        <v>1238</v>
      </c>
      <c r="C105" s="380" t="s">
        <v>121</v>
      </c>
      <c r="D105" s="396">
        <v>162140232.75999999</v>
      </c>
    </row>
    <row r="106" spans="1:4" ht="34.5" customHeight="1" x14ac:dyDescent="0.25">
      <c r="A106" s="382" t="s">
        <v>191</v>
      </c>
      <c r="B106" s="247" t="s">
        <v>1239</v>
      </c>
      <c r="C106" s="380" t="s">
        <v>947</v>
      </c>
      <c r="D106" s="396">
        <v>139781421.31</v>
      </c>
    </row>
    <row r="107" spans="1:4" ht="57" customHeight="1" x14ac:dyDescent="0.25">
      <c r="A107" s="382" t="s">
        <v>191</v>
      </c>
      <c r="B107" s="247" t="s">
        <v>1240</v>
      </c>
      <c r="C107" s="380" t="s">
        <v>126</v>
      </c>
      <c r="D107" s="396">
        <v>222488430.72</v>
      </c>
    </row>
    <row r="108" spans="1:4" ht="57" customHeight="1" x14ac:dyDescent="0.25">
      <c r="A108" s="382" t="s">
        <v>191</v>
      </c>
      <c r="B108" s="247" t="s">
        <v>1545</v>
      </c>
      <c r="C108" s="380" t="s">
        <v>1504</v>
      </c>
      <c r="D108" s="396">
        <v>3855964.68</v>
      </c>
    </row>
    <row r="109" spans="1:4" ht="68.25" customHeight="1" x14ac:dyDescent="0.25">
      <c r="A109" s="382" t="s">
        <v>191</v>
      </c>
      <c r="B109" s="247" t="s">
        <v>1241</v>
      </c>
      <c r="C109" s="380" t="s">
        <v>130</v>
      </c>
      <c r="D109" s="396">
        <v>85384957.430000007</v>
      </c>
    </row>
    <row r="110" spans="1:4" ht="48" customHeight="1" x14ac:dyDescent="0.25">
      <c r="A110" s="382" t="s">
        <v>191</v>
      </c>
      <c r="B110" s="247" t="s">
        <v>1192</v>
      </c>
      <c r="C110" s="380" t="s">
        <v>762</v>
      </c>
      <c r="D110" s="396">
        <v>7166.08</v>
      </c>
    </row>
    <row r="111" spans="1:4" ht="47.25" customHeight="1" x14ac:dyDescent="0.25">
      <c r="A111" s="382" t="s">
        <v>191</v>
      </c>
      <c r="B111" s="247" t="s">
        <v>1546</v>
      </c>
      <c r="C111" s="380" t="s">
        <v>1505</v>
      </c>
      <c r="D111" s="396">
        <v>10000</v>
      </c>
    </row>
    <row r="112" spans="1:4" ht="67.5" customHeight="1" x14ac:dyDescent="0.25">
      <c r="A112" s="382" t="s">
        <v>191</v>
      </c>
      <c r="B112" s="247" t="s">
        <v>1205</v>
      </c>
      <c r="C112" s="380" t="s">
        <v>761</v>
      </c>
      <c r="D112" s="396">
        <v>629905.91</v>
      </c>
    </row>
    <row r="113" spans="1:4" ht="68.25" customHeight="1" x14ac:dyDescent="0.25">
      <c r="A113" s="382" t="s">
        <v>191</v>
      </c>
      <c r="B113" s="247" t="s">
        <v>1242</v>
      </c>
      <c r="C113" s="380" t="s">
        <v>1243</v>
      </c>
      <c r="D113" s="396">
        <v>6759397.5499999998</v>
      </c>
    </row>
    <row r="114" spans="1:4" ht="77.25" customHeight="1" x14ac:dyDescent="0.25">
      <c r="A114" s="382" t="s">
        <v>191</v>
      </c>
      <c r="B114" s="247" t="s">
        <v>1244</v>
      </c>
      <c r="C114" s="380" t="s">
        <v>1245</v>
      </c>
      <c r="D114" s="396">
        <v>735059.69</v>
      </c>
    </row>
    <row r="115" spans="1:4" ht="79.5" customHeight="1" x14ac:dyDescent="0.25">
      <c r="A115" s="382" t="s">
        <v>191</v>
      </c>
      <c r="B115" s="247" t="s">
        <v>1246</v>
      </c>
      <c r="C115" s="380" t="s">
        <v>1247</v>
      </c>
      <c r="D115" s="396">
        <v>0</v>
      </c>
    </row>
    <row r="116" spans="1:4" ht="113.25" customHeight="1" x14ac:dyDescent="0.25">
      <c r="A116" s="382" t="s">
        <v>191</v>
      </c>
      <c r="B116" s="247" t="s">
        <v>1248</v>
      </c>
      <c r="C116" s="380" t="s">
        <v>1249</v>
      </c>
      <c r="D116" s="396">
        <v>564768.89</v>
      </c>
    </row>
    <row r="117" spans="1:4" ht="72.75" customHeight="1" x14ac:dyDescent="0.25">
      <c r="A117" s="382" t="s">
        <v>191</v>
      </c>
      <c r="B117" s="247" t="s">
        <v>1250</v>
      </c>
      <c r="C117" s="380" t="s">
        <v>1251</v>
      </c>
      <c r="D117" s="396">
        <v>427891.86</v>
      </c>
    </row>
    <row r="118" spans="1:4" ht="64.5" customHeight="1" x14ac:dyDescent="0.25">
      <c r="A118" s="382" t="s">
        <v>191</v>
      </c>
      <c r="B118" s="247" t="s">
        <v>1252</v>
      </c>
      <c r="C118" s="380" t="s">
        <v>1253</v>
      </c>
      <c r="D118" s="396">
        <v>11779026.25</v>
      </c>
    </row>
    <row r="119" spans="1:4" ht="100.5" customHeight="1" x14ac:dyDescent="0.25">
      <c r="A119" s="382" t="s">
        <v>191</v>
      </c>
      <c r="B119" s="247" t="s">
        <v>1547</v>
      </c>
      <c r="C119" s="380" t="s">
        <v>1506</v>
      </c>
      <c r="D119" s="396">
        <v>101446.51</v>
      </c>
    </row>
    <row r="120" spans="1:4" ht="40.5" customHeight="1" x14ac:dyDescent="0.25">
      <c r="A120" s="382" t="s">
        <v>191</v>
      </c>
      <c r="B120" s="247" t="s">
        <v>1254</v>
      </c>
      <c r="C120" s="380" t="s">
        <v>1255</v>
      </c>
      <c r="D120" s="396">
        <v>379851.58</v>
      </c>
    </row>
    <row r="121" spans="1:4" ht="57" customHeight="1" x14ac:dyDescent="0.25">
      <c r="A121" s="382" t="s">
        <v>191</v>
      </c>
      <c r="B121" s="247" t="s">
        <v>1548</v>
      </c>
      <c r="C121" s="380" t="s">
        <v>1507</v>
      </c>
      <c r="D121" s="396">
        <v>40782.06</v>
      </c>
    </row>
    <row r="122" spans="1:4" ht="45" customHeight="1" x14ac:dyDescent="0.25">
      <c r="A122" s="382" t="s">
        <v>191</v>
      </c>
      <c r="B122" s="247" t="s">
        <v>1178</v>
      </c>
      <c r="C122" s="380" t="s">
        <v>1179</v>
      </c>
      <c r="D122" s="396">
        <v>32469.22</v>
      </c>
    </row>
    <row r="123" spans="1:4" ht="27" customHeight="1" x14ac:dyDescent="0.25">
      <c r="A123" s="382" t="s">
        <v>191</v>
      </c>
      <c r="B123" s="247" t="s">
        <v>1193</v>
      </c>
      <c r="C123" s="380" t="s">
        <v>1169</v>
      </c>
      <c r="D123" s="396">
        <v>0</v>
      </c>
    </row>
    <row r="124" spans="1:4" ht="37.5" customHeight="1" x14ac:dyDescent="0.25">
      <c r="A124" s="382" t="s">
        <v>191</v>
      </c>
      <c r="B124" s="247" t="s">
        <v>1535</v>
      </c>
      <c r="C124" s="380" t="s">
        <v>1181</v>
      </c>
      <c r="D124" s="396">
        <v>0</v>
      </c>
    </row>
    <row r="125" spans="1:4" ht="66" customHeight="1" x14ac:dyDescent="0.25">
      <c r="A125" s="382" t="s">
        <v>191</v>
      </c>
      <c r="B125" s="247" t="s">
        <v>1256</v>
      </c>
      <c r="C125" s="380" t="s">
        <v>192</v>
      </c>
      <c r="D125" s="396">
        <v>3670366.12</v>
      </c>
    </row>
    <row r="126" spans="1:4" ht="66" customHeight="1" x14ac:dyDescent="0.25">
      <c r="A126" s="382" t="s">
        <v>191</v>
      </c>
      <c r="B126" s="247" t="s">
        <v>1549</v>
      </c>
      <c r="C126" s="380" t="s">
        <v>1508</v>
      </c>
      <c r="D126" s="396">
        <v>22729955</v>
      </c>
    </row>
    <row r="127" spans="1:4" ht="45.75" customHeight="1" x14ac:dyDescent="0.25">
      <c r="A127" s="382" t="s">
        <v>191</v>
      </c>
      <c r="B127" s="247" t="s">
        <v>1186</v>
      </c>
      <c r="C127" s="380" t="s">
        <v>146</v>
      </c>
      <c r="D127" s="396">
        <v>33978525.170000002</v>
      </c>
    </row>
    <row r="128" spans="1:4" ht="45.75" customHeight="1" x14ac:dyDescent="0.25">
      <c r="A128" s="382"/>
      <c r="B128" s="247" t="s">
        <v>1257</v>
      </c>
      <c r="C128" s="380" t="s">
        <v>1258</v>
      </c>
      <c r="D128" s="396">
        <v>137124577.80000001</v>
      </c>
    </row>
    <row r="129" spans="1:4" ht="60.75" customHeight="1" thickBot="1" x14ac:dyDescent="0.3">
      <c r="A129" s="383" t="s">
        <v>191</v>
      </c>
      <c r="B129" s="331" t="s">
        <v>1259</v>
      </c>
      <c r="C129" s="384" t="s">
        <v>948</v>
      </c>
      <c r="D129" s="397">
        <v>2505384</v>
      </c>
    </row>
    <row r="130" spans="1:4" ht="23.25" customHeight="1" thickBot="1" x14ac:dyDescent="0.3">
      <c r="A130" s="415" t="s">
        <v>1528</v>
      </c>
      <c r="B130" s="416"/>
      <c r="C130" s="417" t="s">
        <v>1260</v>
      </c>
      <c r="D130" s="401">
        <v>7073604532.9700003</v>
      </c>
    </row>
    <row r="131" spans="1:4" ht="147.75" customHeight="1" x14ac:dyDescent="0.25">
      <c r="A131" s="385" t="s">
        <v>193</v>
      </c>
      <c r="B131" s="350" t="s">
        <v>1261</v>
      </c>
      <c r="C131" s="386" t="s">
        <v>1509</v>
      </c>
      <c r="D131" s="399">
        <v>2072972005.76</v>
      </c>
    </row>
    <row r="132" spans="1:4" ht="147.75" customHeight="1" x14ac:dyDescent="0.25">
      <c r="A132" s="382" t="s">
        <v>193</v>
      </c>
      <c r="B132" s="247" t="s">
        <v>1262</v>
      </c>
      <c r="C132" s="380" t="s">
        <v>1510</v>
      </c>
      <c r="D132" s="396">
        <v>57897.05</v>
      </c>
    </row>
    <row r="133" spans="1:4" ht="147.75" customHeight="1" x14ac:dyDescent="0.25">
      <c r="A133" s="382" t="s">
        <v>193</v>
      </c>
      <c r="B133" s="247" t="s">
        <v>1263</v>
      </c>
      <c r="C133" s="380" t="s">
        <v>1511</v>
      </c>
      <c r="D133" s="396">
        <v>4676088.2699999996</v>
      </c>
    </row>
    <row r="134" spans="1:4" ht="123.75" customHeight="1" x14ac:dyDescent="0.25">
      <c r="A134" s="382" t="s">
        <v>193</v>
      </c>
      <c r="B134" s="247" t="s">
        <v>1264</v>
      </c>
      <c r="C134" s="380" t="s">
        <v>1512</v>
      </c>
      <c r="D134" s="396">
        <v>2609.94</v>
      </c>
    </row>
    <row r="135" spans="1:4" ht="123.75" customHeight="1" x14ac:dyDescent="0.25">
      <c r="A135" s="382" t="s">
        <v>193</v>
      </c>
      <c r="B135" s="247" t="s">
        <v>1265</v>
      </c>
      <c r="C135" s="380" t="s">
        <v>1513</v>
      </c>
      <c r="D135" s="396">
        <v>42275740.850000001</v>
      </c>
    </row>
    <row r="136" spans="1:4" ht="123.75" customHeight="1" x14ac:dyDescent="0.25">
      <c r="A136" s="382" t="s">
        <v>193</v>
      </c>
      <c r="B136" s="247" t="s">
        <v>1266</v>
      </c>
      <c r="C136" s="380" t="s">
        <v>1514</v>
      </c>
      <c r="D136" s="396">
        <v>154610.97</v>
      </c>
    </row>
    <row r="137" spans="1:4" ht="249.75" customHeight="1" x14ac:dyDescent="0.25">
      <c r="A137" s="382" t="s">
        <v>193</v>
      </c>
      <c r="B137" s="247" t="s">
        <v>1267</v>
      </c>
      <c r="C137" s="380" t="s">
        <v>1515</v>
      </c>
      <c r="D137" s="396">
        <v>188993061.75999999</v>
      </c>
    </row>
    <row r="138" spans="1:4" ht="249.75" customHeight="1" x14ac:dyDescent="0.25">
      <c r="A138" s="382" t="s">
        <v>193</v>
      </c>
      <c r="B138" s="247" t="s">
        <v>1550</v>
      </c>
      <c r="C138" s="380" t="s">
        <v>1516</v>
      </c>
      <c r="D138" s="396">
        <v>3297.71</v>
      </c>
    </row>
    <row r="139" spans="1:4" ht="103.5" customHeight="1" x14ac:dyDescent="0.25">
      <c r="A139" s="382" t="s">
        <v>193</v>
      </c>
      <c r="B139" s="247" t="s">
        <v>1268</v>
      </c>
      <c r="C139" s="380" t="s">
        <v>1517</v>
      </c>
      <c r="D139" s="396">
        <v>292500</v>
      </c>
    </row>
    <row r="140" spans="1:4" ht="95.25" customHeight="1" x14ac:dyDescent="0.25">
      <c r="A140" s="382" t="s">
        <v>193</v>
      </c>
      <c r="B140" s="247" t="s">
        <v>1269</v>
      </c>
      <c r="C140" s="380" t="s">
        <v>1518</v>
      </c>
      <c r="D140" s="396">
        <v>1696500</v>
      </c>
    </row>
    <row r="141" spans="1:4" ht="95.25" customHeight="1" x14ac:dyDescent="0.25">
      <c r="A141" s="382" t="s">
        <v>193</v>
      </c>
      <c r="B141" s="247" t="s">
        <v>1270</v>
      </c>
      <c r="C141" s="380" t="s">
        <v>1519</v>
      </c>
      <c r="D141" s="396">
        <v>51714585.310000002</v>
      </c>
    </row>
    <row r="142" spans="1:4" ht="95.25" customHeight="1" x14ac:dyDescent="0.25">
      <c r="A142" s="382" t="s">
        <v>193</v>
      </c>
      <c r="B142" s="247" t="s">
        <v>1271</v>
      </c>
      <c r="C142" s="380" t="s">
        <v>1520</v>
      </c>
      <c r="D142" s="396">
        <v>447617975.81999999</v>
      </c>
    </row>
    <row r="143" spans="1:4" ht="79.5" customHeight="1" x14ac:dyDescent="0.25">
      <c r="A143" s="382" t="s">
        <v>193</v>
      </c>
      <c r="B143" s="247" t="s">
        <v>1272</v>
      </c>
      <c r="C143" s="380" t="s">
        <v>810</v>
      </c>
      <c r="D143" s="396">
        <v>58645370</v>
      </c>
    </row>
    <row r="144" spans="1:4" ht="85.5" customHeight="1" x14ac:dyDescent="0.25">
      <c r="A144" s="382" t="s">
        <v>193</v>
      </c>
      <c r="B144" s="247" t="s">
        <v>1273</v>
      </c>
      <c r="C144" s="380" t="s">
        <v>811</v>
      </c>
      <c r="D144" s="396">
        <v>338845.07</v>
      </c>
    </row>
    <row r="145" spans="1:4" ht="85.5" customHeight="1" x14ac:dyDescent="0.25">
      <c r="A145" s="382" t="s">
        <v>193</v>
      </c>
      <c r="B145" s="247" t="s">
        <v>1274</v>
      </c>
      <c r="C145" s="380" t="s">
        <v>812</v>
      </c>
      <c r="D145" s="396">
        <v>60913221.130000003</v>
      </c>
    </row>
    <row r="146" spans="1:4" ht="85.5" customHeight="1" x14ac:dyDescent="0.25">
      <c r="A146" s="382" t="s">
        <v>193</v>
      </c>
      <c r="B146" s="247" t="s">
        <v>1275</v>
      </c>
      <c r="C146" s="380" t="s">
        <v>813</v>
      </c>
      <c r="D146" s="396">
        <v>-6383472.1799999997</v>
      </c>
    </row>
    <row r="147" spans="1:4" ht="85.5" customHeight="1" x14ac:dyDescent="0.25">
      <c r="A147" s="382" t="s">
        <v>193</v>
      </c>
      <c r="B147" s="247" t="s">
        <v>1276</v>
      </c>
      <c r="C147" s="380" t="s">
        <v>1277</v>
      </c>
      <c r="D147" s="396">
        <v>1065358694.1799999</v>
      </c>
    </row>
    <row r="148" spans="1:4" ht="79.5" customHeight="1" x14ac:dyDescent="0.25">
      <c r="A148" s="382" t="s">
        <v>193</v>
      </c>
      <c r="B148" s="247" t="s">
        <v>1278</v>
      </c>
      <c r="C148" s="380" t="s">
        <v>1279</v>
      </c>
      <c r="D148" s="396">
        <v>752427.63</v>
      </c>
    </row>
    <row r="149" spans="1:4" ht="57" customHeight="1" x14ac:dyDescent="0.25">
      <c r="A149" s="382" t="s">
        <v>193</v>
      </c>
      <c r="B149" s="247" t="s">
        <v>1280</v>
      </c>
      <c r="C149" s="380" t="s">
        <v>1281</v>
      </c>
      <c r="D149" s="396">
        <v>229112676.68000001</v>
      </c>
    </row>
    <row r="150" spans="1:4" ht="79.5" customHeight="1" x14ac:dyDescent="0.25">
      <c r="A150" s="382" t="s">
        <v>193</v>
      </c>
      <c r="B150" s="247" t="s">
        <v>1282</v>
      </c>
      <c r="C150" s="380" t="s">
        <v>1283</v>
      </c>
      <c r="D150" s="396">
        <v>131064.14</v>
      </c>
    </row>
    <row r="151" spans="1:4" ht="45.75" customHeight="1" x14ac:dyDescent="0.25">
      <c r="A151" s="382" t="s">
        <v>193</v>
      </c>
      <c r="B151" s="247" t="s">
        <v>1284</v>
      </c>
      <c r="C151" s="380" t="s">
        <v>194</v>
      </c>
      <c r="D151" s="396">
        <v>254405.72</v>
      </c>
    </row>
    <row r="152" spans="1:4" ht="79.5" customHeight="1" x14ac:dyDescent="0.25">
      <c r="A152" s="382" t="s">
        <v>193</v>
      </c>
      <c r="B152" s="247" t="s">
        <v>1285</v>
      </c>
      <c r="C152" s="380" t="s">
        <v>195</v>
      </c>
      <c r="D152" s="396">
        <v>69927.78</v>
      </c>
    </row>
    <row r="153" spans="1:4" ht="65.25" customHeight="1" x14ac:dyDescent="0.25">
      <c r="A153" s="382" t="s">
        <v>193</v>
      </c>
      <c r="B153" s="247" t="s">
        <v>1286</v>
      </c>
      <c r="C153" s="380" t="s">
        <v>196</v>
      </c>
      <c r="D153" s="396">
        <v>-276.45999999999998</v>
      </c>
    </row>
    <row r="154" spans="1:4" ht="68.25" customHeight="1" x14ac:dyDescent="0.25">
      <c r="A154" s="382" t="s">
        <v>193</v>
      </c>
      <c r="B154" s="247" t="s">
        <v>1287</v>
      </c>
      <c r="C154" s="380" t="s">
        <v>815</v>
      </c>
      <c r="D154" s="396">
        <v>-3511.7</v>
      </c>
    </row>
    <row r="155" spans="1:4" ht="68.25" customHeight="1" x14ac:dyDescent="0.25">
      <c r="A155" s="382" t="s">
        <v>193</v>
      </c>
      <c r="B155" s="247" t="s">
        <v>1288</v>
      </c>
      <c r="C155" s="380" t="s">
        <v>197</v>
      </c>
      <c r="D155" s="396">
        <v>102038877.02</v>
      </c>
    </row>
    <row r="156" spans="1:4" ht="48.75" customHeight="1" x14ac:dyDescent="0.25">
      <c r="A156" s="382" t="s">
        <v>193</v>
      </c>
      <c r="B156" s="247" t="s">
        <v>1551</v>
      </c>
      <c r="C156" s="380" t="s">
        <v>1289</v>
      </c>
      <c r="D156" s="396">
        <v>4065685.08</v>
      </c>
    </row>
    <row r="157" spans="1:4" ht="48.75" customHeight="1" x14ac:dyDescent="0.25">
      <c r="A157" s="382" t="s">
        <v>193</v>
      </c>
      <c r="B157" s="247" t="s">
        <v>1290</v>
      </c>
      <c r="C157" s="380" t="s">
        <v>198</v>
      </c>
      <c r="D157" s="396">
        <v>360535326.17000002</v>
      </c>
    </row>
    <row r="158" spans="1:4" ht="48.75" customHeight="1" x14ac:dyDescent="0.25">
      <c r="A158" s="382" t="s">
        <v>193</v>
      </c>
      <c r="B158" s="247" t="s">
        <v>1291</v>
      </c>
      <c r="C158" s="380" t="s">
        <v>1292</v>
      </c>
      <c r="D158" s="396">
        <v>1644196710.3299999</v>
      </c>
    </row>
    <row r="159" spans="1:4" ht="48.75" customHeight="1" x14ac:dyDescent="0.25">
      <c r="A159" s="382" t="s">
        <v>193</v>
      </c>
      <c r="B159" s="247" t="s">
        <v>1293</v>
      </c>
      <c r="C159" s="380" t="s">
        <v>1294</v>
      </c>
      <c r="D159" s="396">
        <v>120727.46</v>
      </c>
    </row>
    <row r="160" spans="1:4" ht="79.5" customHeight="1" x14ac:dyDescent="0.25">
      <c r="A160" s="382" t="s">
        <v>193</v>
      </c>
      <c r="B160" s="247" t="s">
        <v>1295</v>
      </c>
      <c r="C160" s="380" t="s">
        <v>1296</v>
      </c>
      <c r="D160" s="396">
        <v>633145583.77999997</v>
      </c>
    </row>
    <row r="161" spans="1:4" ht="36" customHeight="1" x14ac:dyDescent="0.25">
      <c r="A161" s="382" t="s">
        <v>193</v>
      </c>
      <c r="B161" s="247" t="s">
        <v>1297</v>
      </c>
      <c r="C161" s="380" t="s">
        <v>816</v>
      </c>
      <c r="D161" s="396">
        <v>104639743.56999999</v>
      </c>
    </row>
    <row r="162" spans="1:4" ht="47.25" customHeight="1" x14ac:dyDescent="0.25">
      <c r="A162" s="382" t="s">
        <v>193</v>
      </c>
      <c r="B162" s="247" t="s">
        <v>1298</v>
      </c>
      <c r="C162" s="380" t="s">
        <v>817</v>
      </c>
      <c r="D162" s="396">
        <v>5197778.82</v>
      </c>
    </row>
    <row r="163" spans="1:4" ht="42" customHeight="1" x14ac:dyDescent="0.25">
      <c r="A163" s="382" t="s">
        <v>193</v>
      </c>
      <c r="B163" s="247" t="s">
        <v>1299</v>
      </c>
      <c r="C163" s="380" t="s">
        <v>1300</v>
      </c>
      <c r="D163" s="396">
        <v>-86.4</v>
      </c>
    </row>
    <row r="164" spans="1:4" ht="56.25" customHeight="1" x14ac:dyDescent="0.25">
      <c r="A164" s="382" t="s">
        <v>193</v>
      </c>
      <c r="B164" s="247" t="s">
        <v>1301</v>
      </c>
      <c r="C164" s="380" t="s">
        <v>1302</v>
      </c>
      <c r="D164" s="396">
        <v>-58.29</v>
      </c>
    </row>
    <row r="165" spans="1:4" ht="76.5" customHeight="1" thickBot="1" x14ac:dyDescent="0.3">
      <c r="A165" s="383" t="s">
        <v>193</v>
      </c>
      <c r="B165" s="331" t="s">
        <v>1178</v>
      </c>
      <c r="C165" s="384" t="s">
        <v>1179</v>
      </c>
      <c r="D165" s="397">
        <v>18000</v>
      </c>
    </row>
    <row r="166" spans="1:4" ht="30" customHeight="1" thickBot="1" x14ac:dyDescent="0.3">
      <c r="A166" s="415" t="s">
        <v>1303</v>
      </c>
      <c r="B166" s="416"/>
      <c r="C166" s="417" t="s">
        <v>1303</v>
      </c>
      <c r="D166" s="402">
        <v>82749.03</v>
      </c>
    </row>
    <row r="167" spans="1:4" ht="102" customHeight="1" thickBot="1" x14ac:dyDescent="0.3">
      <c r="A167" s="387" t="s">
        <v>199</v>
      </c>
      <c r="B167" s="390" t="s">
        <v>1178</v>
      </c>
      <c r="C167" s="388" t="s">
        <v>1179</v>
      </c>
      <c r="D167" s="400">
        <v>82749.03</v>
      </c>
    </row>
    <row r="168" spans="1:4" ht="32.25" customHeight="1" thickBot="1" x14ac:dyDescent="0.3">
      <c r="A168" s="415" t="s">
        <v>1304</v>
      </c>
      <c r="B168" s="416"/>
      <c r="C168" s="417" t="s">
        <v>1304</v>
      </c>
      <c r="D168" s="398">
        <v>3824372.14</v>
      </c>
    </row>
    <row r="169" spans="1:4" ht="32.25" customHeight="1" x14ac:dyDescent="0.25">
      <c r="A169" s="385" t="s">
        <v>1305</v>
      </c>
      <c r="B169" s="350" t="s">
        <v>1529</v>
      </c>
      <c r="C169" s="386" t="s">
        <v>1493</v>
      </c>
      <c r="D169" s="399">
        <v>642240.29</v>
      </c>
    </row>
    <row r="170" spans="1:4" ht="48.75" customHeight="1" thickBot="1" x14ac:dyDescent="0.3">
      <c r="A170" s="383" t="s">
        <v>1305</v>
      </c>
      <c r="B170" s="331" t="s">
        <v>1552</v>
      </c>
      <c r="C170" s="384" t="s">
        <v>933</v>
      </c>
      <c r="D170" s="397">
        <v>3182131.85</v>
      </c>
    </row>
    <row r="171" spans="1:4" ht="24.75" customHeight="1" thickBot="1" x14ac:dyDescent="0.3">
      <c r="A171" s="415" t="s">
        <v>949</v>
      </c>
      <c r="B171" s="416"/>
      <c r="C171" s="417" t="s">
        <v>949</v>
      </c>
      <c r="D171" s="398">
        <v>127085.78</v>
      </c>
    </row>
    <row r="172" spans="1:4" ht="102" customHeight="1" x14ac:dyDescent="0.25">
      <c r="A172" s="385" t="s">
        <v>950</v>
      </c>
      <c r="B172" s="350" t="s">
        <v>1306</v>
      </c>
      <c r="C172" s="386" t="s">
        <v>1307</v>
      </c>
      <c r="D172" s="399">
        <v>14275</v>
      </c>
    </row>
    <row r="173" spans="1:4" ht="102" customHeight="1" x14ac:dyDescent="0.25">
      <c r="A173" s="382" t="s">
        <v>950</v>
      </c>
      <c r="B173" s="247" t="s">
        <v>1326</v>
      </c>
      <c r="C173" s="380" t="s">
        <v>1327</v>
      </c>
      <c r="D173" s="396">
        <v>4000</v>
      </c>
    </row>
    <row r="174" spans="1:4" ht="102" customHeight="1" x14ac:dyDescent="0.25">
      <c r="A174" s="382" t="s">
        <v>950</v>
      </c>
      <c r="B174" s="247" t="s">
        <v>1308</v>
      </c>
      <c r="C174" s="380" t="s">
        <v>1309</v>
      </c>
      <c r="D174" s="396">
        <v>6093.22</v>
      </c>
    </row>
    <row r="175" spans="1:4" ht="69.75" customHeight="1" x14ac:dyDescent="0.25">
      <c r="A175" s="382" t="s">
        <v>950</v>
      </c>
      <c r="B175" s="247" t="s">
        <v>1329</v>
      </c>
      <c r="C175" s="380" t="s">
        <v>1310</v>
      </c>
      <c r="D175" s="396">
        <v>32769.410000000003</v>
      </c>
    </row>
    <row r="176" spans="1:4" ht="69.75" customHeight="1" x14ac:dyDescent="0.25">
      <c r="A176" s="382" t="s">
        <v>950</v>
      </c>
      <c r="B176" s="247" t="s">
        <v>1311</v>
      </c>
      <c r="C176" s="380" t="s">
        <v>1312</v>
      </c>
      <c r="D176" s="396">
        <v>1449.68</v>
      </c>
    </row>
    <row r="177" spans="1:4" ht="75.75" customHeight="1" x14ac:dyDescent="0.25">
      <c r="A177" s="382" t="s">
        <v>950</v>
      </c>
      <c r="B177" s="247" t="s">
        <v>1313</v>
      </c>
      <c r="C177" s="380" t="s">
        <v>1314</v>
      </c>
      <c r="D177" s="396">
        <v>16000</v>
      </c>
    </row>
    <row r="178" spans="1:4" ht="75.75" customHeight="1" x14ac:dyDescent="0.25">
      <c r="A178" s="382" t="s">
        <v>950</v>
      </c>
      <c r="B178" s="247" t="s">
        <v>1315</v>
      </c>
      <c r="C178" s="380" t="s">
        <v>1316</v>
      </c>
      <c r="D178" s="396">
        <v>7500</v>
      </c>
    </row>
    <row r="179" spans="1:4" ht="75.75" customHeight="1" x14ac:dyDescent="0.25">
      <c r="A179" s="382"/>
      <c r="B179" s="247" t="s">
        <v>1317</v>
      </c>
      <c r="C179" s="380" t="s">
        <v>1318</v>
      </c>
      <c r="D179" s="396">
        <v>1000</v>
      </c>
    </row>
    <row r="180" spans="1:4" ht="75.75" customHeight="1" thickBot="1" x14ac:dyDescent="0.3">
      <c r="A180" s="383" t="s">
        <v>950</v>
      </c>
      <c r="B180" s="331" t="s">
        <v>1319</v>
      </c>
      <c r="C180" s="384" t="s">
        <v>1320</v>
      </c>
      <c r="D180" s="397">
        <v>43998.47</v>
      </c>
    </row>
    <row r="181" spans="1:4" ht="28.5" customHeight="1" thickBot="1" x14ac:dyDescent="0.3">
      <c r="A181" s="415" t="s">
        <v>1321</v>
      </c>
      <c r="B181" s="416"/>
      <c r="C181" s="417" t="s">
        <v>1321</v>
      </c>
      <c r="D181" s="398">
        <v>4604241.3</v>
      </c>
    </row>
    <row r="182" spans="1:4" ht="81" customHeight="1" x14ac:dyDescent="0.25">
      <c r="A182" s="385" t="s">
        <v>765</v>
      </c>
      <c r="B182" s="350" t="s">
        <v>1553</v>
      </c>
      <c r="C182" s="386" t="s">
        <v>1521</v>
      </c>
      <c r="D182" s="399">
        <v>10000</v>
      </c>
    </row>
    <row r="183" spans="1:4" ht="102" customHeight="1" x14ac:dyDescent="0.25">
      <c r="A183" s="382" t="s">
        <v>765</v>
      </c>
      <c r="B183" s="247" t="s">
        <v>1322</v>
      </c>
      <c r="C183" s="380" t="s">
        <v>1323</v>
      </c>
      <c r="D183" s="396">
        <v>10500</v>
      </c>
    </row>
    <row r="184" spans="1:4" ht="102" customHeight="1" x14ac:dyDescent="0.25">
      <c r="A184" s="382" t="s">
        <v>765</v>
      </c>
      <c r="B184" s="247" t="s">
        <v>1324</v>
      </c>
      <c r="C184" s="380" t="s">
        <v>1325</v>
      </c>
      <c r="D184" s="396">
        <v>18000</v>
      </c>
    </row>
    <row r="185" spans="1:4" ht="102" customHeight="1" x14ac:dyDescent="0.25">
      <c r="A185" s="382" t="s">
        <v>765</v>
      </c>
      <c r="B185" s="247" t="s">
        <v>1326</v>
      </c>
      <c r="C185" s="380" t="s">
        <v>1327</v>
      </c>
      <c r="D185" s="396">
        <v>115998.44</v>
      </c>
    </row>
    <row r="186" spans="1:4" ht="102" customHeight="1" x14ac:dyDescent="0.25">
      <c r="A186" s="382" t="s">
        <v>765</v>
      </c>
      <c r="B186" s="247" t="s">
        <v>1554</v>
      </c>
      <c r="C186" s="380" t="s">
        <v>1328</v>
      </c>
      <c r="D186" s="396">
        <v>15000</v>
      </c>
    </row>
    <row r="187" spans="1:4" ht="102" customHeight="1" x14ac:dyDescent="0.25">
      <c r="A187" s="382" t="s">
        <v>765</v>
      </c>
      <c r="B187" s="247" t="s">
        <v>1329</v>
      </c>
      <c r="C187" s="380" t="s">
        <v>1310</v>
      </c>
      <c r="D187" s="396">
        <v>11250</v>
      </c>
    </row>
    <row r="188" spans="1:4" ht="102" customHeight="1" x14ac:dyDescent="0.25">
      <c r="A188" s="382" t="s">
        <v>765</v>
      </c>
      <c r="B188" s="247" t="s">
        <v>1311</v>
      </c>
      <c r="C188" s="380" t="s">
        <v>1312</v>
      </c>
      <c r="D188" s="396">
        <v>30209.09</v>
      </c>
    </row>
    <row r="189" spans="1:4" ht="102" customHeight="1" x14ac:dyDescent="0.25">
      <c r="A189" s="382" t="s">
        <v>765</v>
      </c>
      <c r="B189" s="247" t="s">
        <v>1555</v>
      </c>
      <c r="C189" s="380" t="s">
        <v>1330</v>
      </c>
      <c r="D189" s="396">
        <v>226928.57</v>
      </c>
    </row>
    <row r="190" spans="1:4" ht="102" customHeight="1" x14ac:dyDescent="0.25">
      <c r="A190" s="382" t="s">
        <v>765</v>
      </c>
      <c r="B190" s="247" t="s">
        <v>1331</v>
      </c>
      <c r="C190" s="380" t="s">
        <v>1522</v>
      </c>
      <c r="D190" s="396">
        <v>2000</v>
      </c>
    </row>
    <row r="191" spans="1:4" ht="102" customHeight="1" x14ac:dyDescent="0.25">
      <c r="A191" s="382" t="s">
        <v>765</v>
      </c>
      <c r="B191" s="247" t="s">
        <v>1556</v>
      </c>
      <c r="C191" s="380" t="s">
        <v>1332</v>
      </c>
      <c r="D191" s="396">
        <v>272000</v>
      </c>
    </row>
    <row r="192" spans="1:4" ht="102" customHeight="1" x14ac:dyDescent="0.25">
      <c r="A192" s="382" t="s">
        <v>765</v>
      </c>
      <c r="B192" s="247" t="s">
        <v>1333</v>
      </c>
      <c r="C192" s="380" t="s">
        <v>1334</v>
      </c>
      <c r="D192" s="396">
        <v>97221.9</v>
      </c>
    </row>
    <row r="193" spans="1:4" ht="102" customHeight="1" x14ac:dyDescent="0.25">
      <c r="A193" s="382" t="s">
        <v>765</v>
      </c>
      <c r="B193" s="247" t="s">
        <v>1315</v>
      </c>
      <c r="C193" s="380" t="s">
        <v>1316</v>
      </c>
      <c r="D193" s="396">
        <v>252669.47</v>
      </c>
    </row>
    <row r="194" spans="1:4" ht="102" customHeight="1" x14ac:dyDescent="0.25">
      <c r="A194" s="382" t="s">
        <v>765</v>
      </c>
      <c r="B194" s="247" t="s">
        <v>1335</v>
      </c>
      <c r="C194" s="380" t="s">
        <v>1523</v>
      </c>
      <c r="D194" s="396">
        <v>1050</v>
      </c>
    </row>
    <row r="195" spans="1:4" ht="102" customHeight="1" x14ac:dyDescent="0.25">
      <c r="A195" s="382" t="s">
        <v>765</v>
      </c>
      <c r="B195" s="247" t="s">
        <v>1336</v>
      </c>
      <c r="C195" s="380" t="s">
        <v>1524</v>
      </c>
      <c r="D195" s="396">
        <v>150250</v>
      </c>
    </row>
    <row r="196" spans="1:4" ht="102" customHeight="1" x14ac:dyDescent="0.25">
      <c r="A196" s="382" t="s">
        <v>765</v>
      </c>
      <c r="B196" s="247" t="s">
        <v>1557</v>
      </c>
      <c r="C196" s="380" t="s">
        <v>1525</v>
      </c>
      <c r="D196" s="396">
        <v>-309.45</v>
      </c>
    </row>
    <row r="197" spans="1:4" ht="102" customHeight="1" x14ac:dyDescent="0.25">
      <c r="A197" s="382" t="s">
        <v>765</v>
      </c>
      <c r="B197" s="247" t="s">
        <v>1337</v>
      </c>
      <c r="C197" s="380" t="s">
        <v>766</v>
      </c>
      <c r="D197" s="396">
        <v>42881.5</v>
      </c>
    </row>
    <row r="198" spans="1:4" ht="120.75" customHeight="1" x14ac:dyDescent="0.25">
      <c r="A198" s="382" t="s">
        <v>765</v>
      </c>
      <c r="B198" s="247" t="s">
        <v>1338</v>
      </c>
      <c r="C198" s="380" t="s">
        <v>1339</v>
      </c>
      <c r="D198" s="396">
        <v>2000</v>
      </c>
    </row>
    <row r="199" spans="1:4" ht="102" customHeight="1" x14ac:dyDescent="0.25">
      <c r="A199" s="382" t="s">
        <v>765</v>
      </c>
      <c r="B199" s="247" t="s">
        <v>1340</v>
      </c>
      <c r="C199" s="380" t="s">
        <v>1341</v>
      </c>
      <c r="D199" s="396">
        <v>2000</v>
      </c>
    </row>
    <row r="200" spans="1:4" ht="65.25" customHeight="1" x14ac:dyDescent="0.25">
      <c r="A200" s="382" t="s">
        <v>765</v>
      </c>
      <c r="B200" s="247" t="s">
        <v>1342</v>
      </c>
      <c r="C200" s="380" t="s">
        <v>1343</v>
      </c>
      <c r="D200" s="396">
        <v>12750</v>
      </c>
    </row>
    <row r="201" spans="1:4" ht="102" customHeight="1" x14ac:dyDescent="0.25">
      <c r="A201" s="382" t="s">
        <v>765</v>
      </c>
      <c r="B201" s="247" t="s">
        <v>1344</v>
      </c>
      <c r="C201" s="380" t="s">
        <v>1345</v>
      </c>
      <c r="D201" s="396">
        <v>71150</v>
      </c>
    </row>
    <row r="202" spans="1:4" ht="102" customHeight="1" x14ac:dyDescent="0.25">
      <c r="A202" s="382" t="s">
        <v>765</v>
      </c>
      <c r="B202" s="247" t="s">
        <v>1346</v>
      </c>
      <c r="C202" s="380" t="s">
        <v>1347</v>
      </c>
      <c r="D202" s="396">
        <v>70000</v>
      </c>
    </row>
    <row r="203" spans="1:4" ht="102" customHeight="1" x14ac:dyDescent="0.25">
      <c r="A203" s="382" t="s">
        <v>765</v>
      </c>
      <c r="B203" s="247" t="s">
        <v>1348</v>
      </c>
      <c r="C203" s="380" t="s">
        <v>1349</v>
      </c>
      <c r="D203" s="396">
        <v>32500</v>
      </c>
    </row>
    <row r="204" spans="1:4" ht="102" customHeight="1" x14ac:dyDescent="0.25">
      <c r="A204" s="382" t="s">
        <v>765</v>
      </c>
      <c r="B204" s="247" t="s">
        <v>1350</v>
      </c>
      <c r="C204" s="380" t="s">
        <v>1351</v>
      </c>
      <c r="D204" s="396">
        <v>10000</v>
      </c>
    </row>
    <row r="205" spans="1:4" ht="83.25" customHeight="1" x14ac:dyDescent="0.25">
      <c r="A205" s="382" t="s">
        <v>765</v>
      </c>
      <c r="B205" s="247" t="s">
        <v>1352</v>
      </c>
      <c r="C205" s="380" t="s">
        <v>1353</v>
      </c>
      <c r="D205" s="396">
        <v>21500</v>
      </c>
    </row>
    <row r="206" spans="1:4" ht="71.25" customHeight="1" x14ac:dyDescent="0.25">
      <c r="A206" s="382" t="s">
        <v>765</v>
      </c>
      <c r="B206" s="247" t="s">
        <v>1317</v>
      </c>
      <c r="C206" s="380" t="s">
        <v>1318</v>
      </c>
      <c r="D206" s="396">
        <v>2808.28</v>
      </c>
    </row>
    <row r="207" spans="1:4" ht="102" customHeight="1" thickBot="1" x14ac:dyDescent="0.3">
      <c r="A207" s="383" t="s">
        <v>765</v>
      </c>
      <c r="B207" s="331" t="s">
        <v>1319</v>
      </c>
      <c r="C207" s="384" t="s">
        <v>1320</v>
      </c>
      <c r="D207" s="397">
        <v>3123883.5</v>
      </c>
    </row>
    <row r="208" spans="1:4" ht="31.5" customHeight="1" thickBot="1" x14ac:dyDescent="0.3">
      <c r="A208" s="415" t="s">
        <v>1527</v>
      </c>
      <c r="B208" s="416"/>
      <c r="C208" s="417" t="s">
        <v>1303</v>
      </c>
      <c r="D208" s="398">
        <v>249</v>
      </c>
    </row>
    <row r="209" spans="1:6" ht="102" customHeight="1" thickBot="1" x14ac:dyDescent="0.3">
      <c r="A209" s="387" t="s">
        <v>1526</v>
      </c>
      <c r="B209" s="390" t="s">
        <v>1202</v>
      </c>
      <c r="C209" s="388" t="s">
        <v>1159</v>
      </c>
      <c r="D209" s="400">
        <v>249</v>
      </c>
    </row>
    <row r="210" spans="1:6" ht="18.75" customHeight="1" thickBot="1" x14ac:dyDescent="0.3">
      <c r="A210" s="418" t="s">
        <v>1354</v>
      </c>
      <c r="B210" s="419"/>
      <c r="C210" s="420" t="s">
        <v>1355</v>
      </c>
      <c r="D210" s="403">
        <v>15192604426.780001</v>
      </c>
      <c r="F210" s="389"/>
    </row>
    <row r="273" ht="113.25" customHeight="1" x14ac:dyDescent="0.25"/>
    <row r="274" ht="113.25" customHeight="1" x14ac:dyDescent="0.25"/>
    <row r="275" ht="113.25" customHeight="1" x14ac:dyDescent="0.25"/>
    <row r="276" ht="102" customHeight="1" x14ac:dyDescent="0.25"/>
    <row r="277" ht="12.75" customHeight="1" x14ac:dyDescent="0.25"/>
    <row r="278" ht="23.25" customHeight="1" x14ac:dyDescent="0.25"/>
  </sheetData>
  <mergeCells count="22">
    <mergeCell ref="A86:C86"/>
    <mergeCell ref="A130:C130"/>
    <mergeCell ref="A12:C12"/>
    <mergeCell ref="A9:A10"/>
    <mergeCell ref="B9:B10"/>
    <mergeCell ref="C9:C10"/>
    <mergeCell ref="A25:C25"/>
    <mergeCell ref="A59:C59"/>
    <mergeCell ref="A61:C61"/>
    <mergeCell ref="A63:C63"/>
    <mergeCell ref="A70:C70"/>
    <mergeCell ref="D9:D10"/>
    <mergeCell ref="A5:E5"/>
    <mergeCell ref="A6:E6"/>
    <mergeCell ref="A7:E7"/>
    <mergeCell ref="A15:C15"/>
    <mergeCell ref="A166:C166"/>
    <mergeCell ref="A168:C168"/>
    <mergeCell ref="A171:C171"/>
    <mergeCell ref="A181:C181"/>
    <mergeCell ref="A210:C210"/>
    <mergeCell ref="A208:C208"/>
  </mergeCells>
  <pageMargins left="0.70866141732283472" right="0.70866141732283472" top="0.74803149606299213" bottom="0.74803149606299213" header="0.31496062992125984" footer="0.31496062992125984"/>
  <pageSetup paperSize="9" scale="68" firstPageNumber="9" fitToHeight="0" orientation="portrait" useFirstPageNumber="1" r:id="rId1"/>
  <headerFooter>
    <oddFooter>Страница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8"/>
  <sheetViews>
    <sheetView view="pageBreakPreview" topLeftCell="A685" zoomScaleNormal="100" zoomScaleSheetLayoutView="100" workbookViewId="0">
      <selection activeCell="G697" sqref="G697"/>
    </sheetView>
  </sheetViews>
  <sheetFormatPr defaultRowHeight="15" x14ac:dyDescent="0.25"/>
  <cols>
    <col min="1" max="1" width="31.5703125" customWidth="1"/>
    <col min="2" max="2" width="11.5703125" customWidth="1"/>
    <col min="3" max="5" width="11.42578125" customWidth="1"/>
    <col min="6" max="8" width="16.7109375" customWidth="1"/>
    <col min="9" max="9" width="17.7109375" style="341" customWidth="1"/>
    <col min="10" max="10" width="18.85546875" style="341" customWidth="1"/>
  </cols>
  <sheetData>
    <row r="1" spans="1:11" x14ac:dyDescent="0.25">
      <c r="I1" s="342" t="s">
        <v>201</v>
      </c>
      <c r="J1" s="342"/>
      <c r="K1" s="212"/>
    </row>
    <row r="2" spans="1:11" x14ac:dyDescent="0.25">
      <c r="I2" s="428" t="s">
        <v>767</v>
      </c>
      <c r="J2" s="428"/>
      <c r="K2" s="428"/>
    </row>
    <row r="3" spans="1:11" x14ac:dyDescent="0.25">
      <c r="I3" s="428" t="s">
        <v>1364</v>
      </c>
      <c r="J3" s="428"/>
      <c r="K3" s="428"/>
    </row>
    <row r="5" spans="1:11" x14ac:dyDescent="0.25">
      <c r="A5" s="429" t="s">
        <v>1395</v>
      </c>
      <c r="B5" s="429"/>
      <c r="C5" s="429"/>
      <c r="D5" s="429"/>
      <c r="E5" s="429"/>
      <c r="F5" s="429"/>
      <c r="G5" s="429"/>
      <c r="H5" s="429"/>
      <c r="I5" s="429"/>
      <c r="J5" s="429"/>
    </row>
    <row r="6" spans="1:11" x14ac:dyDescent="0.25">
      <c r="A6" s="429" t="s">
        <v>1558</v>
      </c>
      <c r="B6" s="429"/>
      <c r="C6" s="429"/>
      <c r="D6" s="429"/>
      <c r="E6" s="429"/>
      <c r="F6" s="429"/>
      <c r="G6" s="429"/>
      <c r="H6" s="429"/>
      <c r="I6" s="429"/>
      <c r="J6" s="429"/>
    </row>
    <row r="7" spans="1:11" ht="12.75" customHeight="1" x14ac:dyDescent="0.25">
      <c r="A7" s="429" t="s">
        <v>1559</v>
      </c>
      <c r="B7" s="429"/>
      <c r="C7" s="429"/>
      <c r="D7" s="429"/>
      <c r="E7" s="429"/>
      <c r="F7" s="429"/>
      <c r="G7" s="429"/>
      <c r="H7" s="429"/>
      <c r="I7" s="429"/>
      <c r="J7" s="429"/>
    </row>
    <row r="8" spans="1:11" ht="12.75" customHeight="1" thickBot="1" x14ac:dyDescent="0.3">
      <c r="A8" s="429" t="s">
        <v>1560</v>
      </c>
      <c r="B8" s="429"/>
      <c r="C8" s="429"/>
      <c r="D8" s="429"/>
      <c r="E8" s="429"/>
      <c r="F8" s="429"/>
      <c r="G8" s="429"/>
      <c r="H8" s="429"/>
      <c r="I8" s="429"/>
      <c r="J8" s="429"/>
    </row>
    <row r="9" spans="1:11" ht="102" customHeight="1" thickBot="1" x14ac:dyDescent="0.3">
      <c r="A9" s="314" t="s">
        <v>203</v>
      </c>
      <c r="B9" s="314" t="s">
        <v>824</v>
      </c>
      <c r="C9" s="314" t="s">
        <v>825</v>
      </c>
      <c r="D9" s="314" t="s">
        <v>204</v>
      </c>
      <c r="E9" s="314" t="s">
        <v>205</v>
      </c>
      <c r="F9" s="315" t="s">
        <v>170</v>
      </c>
      <c r="G9" s="314" t="s">
        <v>826</v>
      </c>
      <c r="H9" s="314" t="s">
        <v>827</v>
      </c>
      <c r="I9" s="343" t="s">
        <v>714</v>
      </c>
      <c r="J9" s="334" t="s">
        <v>715</v>
      </c>
    </row>
    <row r="10" spans="1:11" ht="12" customHeight="1" thickBot="1" x14ac:dyDescent="0.3">
      <c r="A10" s="316">
        <v>1</v>
      </c>
      <c r="B10" s="316">
        <v>2</v>
      </c>
      <c r="C10" s="316">
        <v>3</v>
      </c>
      <c r="D10" s="316">
        <v>4</v>
      </c>
      <c r="E10" s="316">
        <v>5</v>
      </c>
      <c r="F10" s="316">
        <v>6</v>
      </c>
      <c r="G10" s="316">
        <v>7</v>
      </c>
      <c r="H10" s="316">
        <v>8</v>
      </c>
      <c r="I10" s="344">
        <v>9</v>
      </c>
      <c r="J10" s="335">
        <v>10</v>
      </c>
    </row>
    <row r="11" spans="1:11" s="324" customFormat="1" ht="23.25" customHeight="1" x14ac:dyDescent="0.25">
      <c r="A11" s="321" t="s">
        <v>891</v>
      </c>
      <c r="B11" s="322" t="s">
        <v>828</v>
      </c>
      <c r="C11" s="322"/>
      <c r="D11" s="322"/>
      <c r="E11" s="322"/>
      <c r="F11" s="323">
        <v>1686244610</v>
      </c>
      <c r="G11" s="323">
        <v>2502267610.27</v>
      </c>
      <c r="H11" s="323">
        <v>2370972858.6199999</v>
      </c>
      <c r="I11" s="336">
        <v>140.60669754312809</v>
      </c>
      <c r="J11" s="328">
        <f>H11/G11*100</f>
        <v>94.752969222351354</v>
      </c>
    </row>
    <row r="12" spans="1:11" ht="45.75" customHeight="1" x14ac:dyDescent="0.25">
      <c r="A12" s="317" t="s">
        <v>206</v>
      </c>
      <c r="B12" s="247" t="s">
        <v>828</v>
      </c>
      <c r="C12" s="247" t="s">
        <v>829</v>
      </c>
      <c r="D12" s="247"/>
      <c r="E12" s="247"/>
      <c r="F12" s="318">
        <v>6588870</v>
      </c>
      <c r="G12" s="318">
        <v>7693870</v>
      </c>
      <c r="H12" s="318">
        <v>7374812.5499999998</v>
      </c>
      <c r="I12" s="337">
        <v>111.9283359665618</v>
      </c>
      <c r="J12" s="345">
        <f>H12/G12*100</f>
        <v>95.853095386327041</v>
      </c>
    </row>
    <row r="13" spans="1:11" ht="45.75" customHeight="1" x14ac:dyDescent="0.25">
      <c r="A13" s="317" t="s">
        <v>593</v>
      </c>
      <c r="B13" s="247" t="s">
        <v>828</v>
      </c>
      <c r="C13" s="247" t="s">
        <v>829</v>
      </c>
      <c r="D13" s="247" t="s">
        <v>248</v>
      </c>
      <c r="E13" s="247"/>
      <c r="F13" s="318">
        <v>6588870</v>
      </c>
      <c r="G13" s="318">
        <v>7693870</v>
      </c>
      <c r="H13" s="318">
        <v>7374812.5499999998</v>
      </c>
      <c r="I13" s="337">
        <v>111.9283359665618</v>
      </c>
      <c r="J13" s="345">
        <f t="shared" ref="J13:J76" si="0">H13/G13*100</f>
        <v>95.853095386327041</v>
      </c>
    </row>
    <row r="14" spans="1:11" ht="23.25" customHeight="1" x14ac:dyDescent="0.25">
      <c r="A14" s="317" t="s">
        <v>308</v>
      </c>
      <c r="B14" s="247" t="s">
        <v>828</v>
      </c>
      <c r="C14" s="247" t="s">
        <v>829</v>
      </c>
      <c r="D14" s="247" t="s">
        <v>594</v>
      </c>
      <c r="E14" s="247"/>
      <c r="F14" s="318">
        <v>6588870</v>
      </c>
      <c r="G14" s="318">
        <v>7693870</v>
      </c>
      <c r="H14" s="318">
        <v>7374812.5499999998</v>
      </c>
      <c r="I14" s="337">
        <v>111.9283359665618</v>
      </c>
      <c r="J14" s="345">
        <f t="shared" si="0"/>
        <v>95.853095386327041</v>
      </c>
    </row>
    <row r="15" spans="1:11" ht="57" customHeight="1" x14ac:dyDescent="0.25">
      <c r="A15" s="317" t="s">
        <v>223</v>
      </c>
      <c r="B15" s="247" t="s">
        <v>828</v>
      </c>
      <c r="C15" s="247" t="s">
        <v>829</v>
      </c>
      <c r="D15" s="247" t="s">
        <v>595</v>
      </c>
      <c r="E15" s="247"/>
      <c r="F15" s="318">
        <v>6588870</v>
      </c>
      <c r="G15" s="318">
        <v>7693870</v>
      </c>
      <c r="H15" s="318">
        <v>7374812.5499999998</v>
      </c>
      <c r="I15" s="337">
        <v>111.9283359665618</v>
      </c>
      <c r="J15" s="345">
        <f t="shared" si="0"/>
        <v>95.853095386327041</v>
      </c>
    </row>
    <row r="16" spans="1:11" ht="113.25" customHeight="1" x14ac:dyDescent="0.25">
      <c r="A16" s="317" t="s">
        <v>208</v>
      </c>
      <c r="B16" s="247" t="s">
        <v>828</v>
      </c>
      <c r="C16" s="247" t="s">
        <v>829</v>
      </c>
      <c r="D16" s="247" t="s">
        <v>548</v>
      </c>
      <c r="E16" s="247" t="s">
        <v>189</v>
      </c>
      <c r="F16" s="318">
        <v>6588870</v>
      </c>
      <c r="G16" s="318">
        <v>7693870</v>
      </c>
      <c r="H16" s="318">
        <v>7374812.5499999998</v>
      </c>
      <c r="I16" s="337">
        <v>111.9283359665618</v>
      </c>
      <c r="J16" s="345">
        <f t="shared" si="0"/>
        <v>95.853095386327041</v>
      </c>
    </row>
    <row r="17" spans="1:10" ht="34.5" customHeight="1" x14ac:dyDescent="0.25">
      <c r="A17" s="317" t="s">
        <v>209</v>
      </c>
      <c r="B17" s="247" t="s">
        <v>828</v>
      </c>
      <c r="C17" s="247" t="s">
        <v>829</v>
      </c>
      <c r="D17" s="247" t="s">
        <v>548</v>
      </c>
      <c r="E17" s="247" t="s">
        <v>191</v>
      </c>
      <c r="F17" s="318">
        <v>6588870</v>
      </c>
      <c r="G17" s="318">
        <v>7693870</v>
      </c>
      <c r="H17" s="318">
        <v>7374812.5499999998</v>
      </c>
      <c r="I17" s="337">
        <v>111.9283359665618</v>
      </c>
      <c r="J17" s="345">
        <f t="shared" si="0"/>
        <v>95.853095386327041</v>
      </c>
    </row>
    <row r="18" spans="1:10" ht="79.5" customHeight="1" x14ac:dyDescent="0.25">
      <c r="A18" s="317" t="s">
        <v>210</v>
      </c>
      <c r="B18" s="247" t="s">
        <v>828</v>
      </c>
      <c r="C18" s="247" t="s">
        <v>830</v>
      </c>
      <c r="D18" s="247"/>
      <c r="E18" s="247"/>
      <c r="F18" s="318">
        <v>16743300</v>
      </c>
      <c r="G18" s="318">
        <v>17197300</v>
      </c>
      <c r="H18" s="318">
        <v>16945685.52</v>
      </c>
      <c r="I18" s="337">
        <v>101.20875526329935</v>
      </c>
      <c r="J18" s="345">
        <f t="shared" si="0"/>
        <v>98.536895442889289</v>
      </c>
    </row>
    <row r="19" spans="1:10" ht="45.75" customHeight="1" x14ac:dyDescent="0.25">
      <c r="A19" s="317" t="s">
        <v>596</v>
      </c>
      <c r="B19" s="247" t="s">
        <v>828</v>
      </c>
      <c r="C19" s="247" t="s">
        <v>830</v>
      </c>
      <c r="D19" s="247" t="s">
        <v>597</v>
      </c>
      <c r="E19" s="247"/>
      <c r="F19" s="318">
        <v>16743300</v>
      </c>
      <c r="G19" s="318">
        <v>17197300</v>
      </c>
      <c r="H19" s="318">
        <v>16945685.52</v>
      </c>
      <c r="I19" s="337">
        <v>101.20875526329935</v>
      </c>
      <c r="J19" s="345">
        <f t="shared" si="0"/>
        <v>98.536895442889289</v>
      </c>
    </row>
    <row r="20" spans="1:10" ht="113.25" customHeight="1" x14ac:dyDescent="0.25">
      <c r="A20" s="317" t="s">
        <v>208</v>
      </c>
      <c r="B20" s="247" t="s">
        <v>828</v>
      </c>
      <c r="C20" s="247" t="s">
        <v>830</v>
      </c>
      <c r="D20" s="247" t="s">
        <v>549</v>
      </c>
      <c r="E20" s="247" t="s">
        <v>189</v>
      </c>
      <c r="F20" s="318">
        <v>16601700</v>
      </c>
      <c r="G20" s="318">
        <v>17019700</v>
      </c>
      <c r="H20" s="318">
        <v>16769449.810000001</v>
      </c>
      <c r="I20" s="337">
        <v>101.01043754555256</v>
      </c>
      <c r="J20" s="345">
        <f t="shared" si="0"/>
        <v>98.52964394202013</v>
      </c>
    </row>
    <row r="21" spans="1:10" ht="34.5" customHeight="1" x14ac:dyDescent="0.25">
      <c r="A21" s="317" t="s">
        <v>209</v>
      </c>
      <c r="B21" s="247" t="s">
        <v>828</v>
      </c>
      <c r="C21" s="247" t="s">
        <v>830</v>
      </c>
      <c r="D21" s="247" t="s">
        <v>549</v>
      </c>
      <c r="E21" s="247" t="s">
        <v>191</v>
      </c>
      <c r="F21" s="318">
        <v>16601700</v>
      </c>
      <c r="G21" s="318">
        <v>17019700</v>
      </c>
      <c r="H21" s="318">
        <v>16769449.810000001</v>
      </c>
      <c r="I21" s="337">
        <v>101.01043754555256</v>
      </c>
      <c r="J21" s="345">
        <f t="shared" si="0"/>
        <v>98.52964394202013</v>
      </c>
    </row>
    <row r="22" spans="1:10" ht="45.75" customHeight="1" x14ac:dyDescent="0.25">
      <c r="A22" s="317" t="s">
        <v>211</v>
      </c>
      <c r="B22" s="247" t="s">
        <v>828</v>
      </c>
      <c r="C22" s="247" t="s">
        <v>830</v>
      </c>
      <c r="D22" s="247" t="s">
        <v>550</v>
      </c>
      <c r="E22" s="247" t="s">
        <v>212</v>
      </c>
      <c r="F22" s="318">
        <v>20000</v>
      </c>
      <c r="G22" s="318">
        <v>20000</v>
      </c>
      <c r="H22" s="318">
        <v>19999.21</v>
      </c>
      <c r="I22" s="337">
        <v>99.996049999999997</v>
      </c>
      <c r="J22" s="345">
        <f t="shared" si="0"/>
        <v>99.996049999999997</v>
      </c>
    </row>
    <row r="23" spans="1:10" ht="45.75" customHeight="1" x14ac:dyDescent="0.25">
      <c r="A23" s="317" t="s">
        <v>213</v>
      </c>
      <c r="B23" s="247" t="s">
        <v>828</v>
      </c>
      <c r="C23" s="247" t="s">
        <v>830</v>
      </c>
      <c r="D23" s="247" t="s">
        <v>550</v>
      </c>
      <c r="E23" s="247" t="s">
        <v>214</v>
      </c>
      <c r="F23" s="318">
        <v>20000</v>
      </c>
      <c r="G23" s="318">
        <v>20000</v>
      </c>
      <c r="H23" s="318">
        <v>19999.21</v>
      </c>
      <c r="I23" s="337">
        <v>99.996049999999997</v>
      </c>
      <c r="J23" s="345">
        <f t="shared" si="0"/>
        <v>99.996049999999997</v>
      </c>
    </row>
    <row r="24" spans="1:10" ht="23.25" customHeight="1" x14ac:dyDescent="0.25">
      <c r="A24" s="317" t="s">
        <v>215</v>
      </c>
      <c r="B24" s="247" t="s">
        <v>828</v>
      </c>
      <c r="C24" s="247" t="s">
        <v>830</v>
      </c>
      <c r="D24" s="247" t="s">
        <v>550</v>
      </c>
      <c r="E24" s="247" t="s">
        <v>216</v>
      </c>
      <c r="F24" s="318">
        <v>121600</v>
      </c>
      <c r="G24" s="318">
        <v>157600</v>
      </c>
      <c r="H24" s="318">
        <v>156236.5</v>
      </c>
      <c r="I24" s="337">
        <v>128.48396381578948</v>
      </c>
      <c r="J24" s="345">
        <f t="shared" si="0"/>
        <v>99.13483502538071</v>
      </c>
    </row>
    <row r="25" spans="1:10" ht="23.25" customHeight="1" x14ac:dyDescent="0.25">
      <c r="A25" s="317" t="s">
        <v>217</v>
      </c>
      <c r="B25" s="247" t="s">
        <v>828</v>
      </c>
      <c r="C25" s="247" t="s">
        <v>830</v>
      </c>
      <c r="D25" s="247" t="s">
        <v>550</v>
      </c>
      <c r="E25" s="247" t="s">
        <v>218</v>
      </c>
      <c r="F25" s="318">
        <v>121600</v>
      </c>
      <c r="G25" s="318">
        <v>157600</v>
      </c>
      <c r="H25" s="318">
        <v>156236.5</v>
      </c>
      <c r="I25" s="337">
        <v>128.48396381578948</v>
      </c>
      <c r="J25" s="345">
        <f t="shared" si="0"/>
        <v>99.13483502538071</v>
      </c>
    </row>
    <row r="26" spans="1:10" ht="90.75" customHeight="1" x14ac:dyDescent="0.25">
      <c r="A26" s="317" t="s">
        <v>219</v>
      </c>
      <c r="B26" s="247" t="s">
        <v>828</v>
      </c>
      <c r="C26" s="247" t="s">
        <v>831</v>
      </c>
      <c r="D26" s="247"/>
      <c r="E26" s="247"/>
      <c r="F26" s="318">
        <v>557967880</v>
      </c>
      <c r="G26" s="318">
        <v>575621200</v>
      </c>
      <c r="H26" s="318">
        <v>565885507.47000003</v>
      </c>
      <c r="I26" s="337">
        <v>101.41901133627979</v>
      </c>
      <c r="J26" s="345">
        <f t="shared" si="0"/>
        <v>98.308663313651408</v>
      </c>
    </row>
    <row r="27" spans="1:10" ht="34.5" customHeight="1" x14ac:dyDescent="0.25">
      <c r="A27" s="317" t="s">
        <v>602</v>
      </c>
      <c r="B27" s="247" t="s">
        <v>828</v>
      </c>
      <c r="C27" s="247" t="s">
        <v>831</v>
      </c>
      <c r="D27" s="247" t="s">
        <v>311</v>
      </c>
      <c r="E27" s="247"/>
      <c r="F27" s="318">
        <v>12733000</v>
      </c>
      <c r="G27" s="318">
        <v>12733000</v>
      </c>
      <c r="H27" s="318">
        <v>12258866.59</v>
      </c>
      <c r="I27" s="337">
        <v>96.276341710515979</v>
      </c>
      <c r="J27" s="345">
        <f t="shared" si="0"/>
        <v>96.276341710515979</v>
      </c>
    </row>
    <row r="28" spans="1:10" ht="23.25" customHeight="1" x14ac:dyDescent="0.25">
      <c r="A28" s="317" t="s">
        <v>308</v>
      </c>
      <c r="B28" s="247" t="s">
        <v>828</v>
      </c>
      <c r="C28" s="247" t="s">
        <v>831</v>
      </c>
      <c r="D28" s="247" t="s">
        <v>892</v>
      </c>
      <c r="E28" s="247"/>
      <c r="F28" s="318">
        <v>12733000</v>
      </c>
      <c r="G28" s="318">
        <v>12733000</v>
      </c>
      <c r="H28" s="318">
        <v>12258866.59</v>
      </c>
      <c r="I28" s="337">
        <v>96.276341710515979</v>
      </c>
      <c r="J28" s="345">
        <f t="shared" si="0"/>
        <v>96.276341710515979</v>
      </c>
    </row>
    <row r="29" spans="1:10" ht="102" customHeight="1" x14ac:dyDescent="0.25">
      <c r="A29" s="317" t="s">
        <v>968</v>
      </c>
      <c r="B29" s="247" t="s">
        <v>828</v>
      </c>
      <c r="C29" s="247" t="s">
        <v>831</v>
      </c>
      <c r="D29" s="247" t="s">
        <v>969</v>
      </c>
      <c r="E29" s="247"/>
      <c r="F29" s="318">
        <v>12733000</v>
      </c>
      <c r="G29" s="318">
        <v>12733000</v>
      </c>
      <c r="H29" s="318">
        <v>12258866.59</v>
      </c>
      <c r="I29" s="337">
        <v>96.276341710515979</v>
      </c>
      <c r="J29" s="345">
        <f t="shared" si="0"/>
        <v>96.276341710515979</v>
      </c>
    </row>
    <row r="30" spans="1:10" ht="113.25" customHeight="1" x14ac:dyDescent="0.25">
      <c r="A30" s="317" t="s">
        <v>208</v>
      </c>
      <c r="B30" s="247" t="s">
        <v>828</v>
      </c>
      <c r="C30" s="247" t="s">
        <v>831</v>
      </c>
      <c r="D30" s="247" t="s">
        <v>970</v>
      </c>
      <c r="E30" s="247" t="s">
        <v>189</v>
      </c>
      <c r="F30" s="318">
        <v>10334300</v>
      </c>
      <c r="G30" s="318">
        <v>10334300</v>
      </c>
      <c r="H30" s="318">
        <v>10278857.699999999</v>
      </c>
      <c r="I30" s="337">
        <v>99.463511800508968</v>
      </c>
      <c r="J30" s="345">
        <f t="shared" si="0"/>
        <v>99.463511800508968</v>
      </c>
    </row>
    <row r="31" spans="1:10" ht="34.5" customHeight="1" x14ac:dyDescent="0.25">
      <c r="A31" s="317" t="s">
        <v>209</v>
      </c>
      <c r="B31" s="247" t="s">
        <v>828</v>
      </c>
      <c r="C31" s="247" t="s">
        <v>831</v>
      </c>
      <c r="D31" s="247" t="s">
        <v>970</v>
      </c>
      <c r="E31" s="247" t="s">
        <v>191</v>
      </c>
      <c r="F31" s="318">
        <v>10334300</v>
      </c>
      <c r="G31" s="318">
        <v>10334300</v>
      </c>
      <c r="H31" s="318">
        <v>10278857.699999999</v>
      </c>
      <c r="I31" s="337">
        <v>99.463511800508968</v>
      </c>
      <c r="J31" s="345">
        <f t="shared" si="0"/>
        <v>99.463511800508968</v>
      </c>
    </row>
    <row r="32" spans="1:10" ht="45.75" customHeight="1" x14ac:dyDescent="0.25">
      <c r="A32" s="317" t="s">
        <v>211</v>
      </c>
      <c r="B32" s="247" t="s">
        <v>828</v>
      </c>
      <c r="C32" s="247" t="s">
        <v>831</v>
      </c>
      <c r="D32" s="247" t="s">
        <v>970</v>
      </c>
      <c r="E32" s="247" t="s">
        <v>212</v>
      </c>
      <c r="F32" s="318">
        <v>2398700</v>
      </c>
      <c r="G32" s="318">
        <v>2398700</v>
      </c>
      <c r="H32" s="318">
        <v>1980008.89</v>
      </c>
      <c r="I32" s="337">
        <v>82.54508233626548</v>
      </c>
      <c r="J32" s="345">
        <f t="shared" si="0"/>
        <v>82.54508233626548</v>
      </c>
    </row>
    <row r="33" spans="1:10" ht="45.75" customHeight="1" x14ac:dyDescent="0.25">
      <c r="A33" s="317" t="s">
        <v>213</v>
      </c>
      <c r="B33" s="247" t="s">
        <v>828</v>
      </c>
      <c r="C33" s="247" t="s">
        <v>831</v>
      </c>
      <c r="D33" s="247" t="s">
        <v>970</v>
      </c>
      <c r="E33" s="247" t="s">
        <v>214</v>
      </c>
      <c r="F33" s="318">
        <v>2398700</v>
      </c>
      <c r="G33" s="318">
        <v>2398700</v>
      </c>
      <c r="H33" s="318">
        <v>1980008.89</v>
      </c>
      <c r="I33" s="337">
        <v>82.54508233626548</v>
      </c>
      <c r="J33" s="345">
        <f t="shared" si="0"/>
        <v>82.54508233626548</v>
      </c>
    </row>
    <row r="34" spans="1:10" ht="45.75" customHeight="1" x14ac:dyDescent="0.25">
      <c r="A34" s="317" t="s">
        <v>593</v>
      </c>
      <c r="B34" s="247" t="s">
        <v>828</v>
      </c>
      <c r="C34" s="247" t="s">
        <v>831</v>
      </c>
      <c r="D34" s="247" t="s">
        <v>248</v>
      </c>
      <c r="E34" s="247"/>
      <c r="F34" s="318">
        <v>538793280</v>
      </c>
      <c r="G34" s="318">
        <v>556866600</v>
      </c>
      <c r="H34" s="318">
        <v>548430737.88</v>
      </c>
      <c r="I34" s="337">
        <v>101.78871159640299</v>
      </c>
      <c r="J34" s="345">
        <f t="shared" si="0"/>
        <v>98.485119753994937</v>
      </c>
    </row>
    <row r="35" spans="1:10" ht="34.5" customHeight="1" x14ac:dyDescent="0.25">
      <c r="A35" s="317" t="s">
        <v>980</v>
      </c>
      <c r="B35" s="247" t="s">
        <v>828</v>
      </c>
      <c r="C35" s="247" t="s">
        <v>831</v>
      </c>
      <c r="D35" s="247" t="s">
        <v>614</v>
      </c>
      <c r="E35" s="247"/>
      <c r="F35" s="318">
        <v>19247280</v>
      </c>
      <c r="G35" s="318">
        <v>19247280</v>
      </c>
      <c r="H35" s="318">
        <v>18864654.93</v>
      </c>
      <c r="I35" s="337">
        <v>98.012056404853041</v>
      </c>
      <c r="J35" s="345">
        <f t="shared" si="0"/>
        <v>98.012056404853041</v>
      </c>
    </row>
    <row r="36" spans="1:10" ht="113.25" customHeight="1" x14ac:dyDescent="0.25">
      <c r="A36" s="317" t="s">
        <v>981</v>
      </c>
      <c r="B36" s="247" t="s">
        <v>828</v>
      </c>
      <c r="C36" s="247" t="s">
        <v>831</v>
      </c>
      <c r="D36" s="247" t="s">
        <v>617</v>
      </c>
      <c r="E36" s="247"/>
      <c r="F36" s="318">
        <v>19247280</v>
      </c>
      <c r="G36" s="318">
        <v>19247280</v>
      </c>
      <c r="H36" s="318">
        <v>18864654.93</v>
      </c>
      <c r="I36" s="337">
        <v>98.012056404853041</v>
      </c>
      <c r="J36" s="345">
        <f t="shared" si="0"/>
        <v>98.012056404853041</v>
      </c>
    </row>
    <row r="37" spans="1:10" ht="113.25" customHeight="1" x14ac:dyDescent="0.25">
      <c r="A37" s="317" t="s">
        <v>208</v>
      </c>
      <c r="B37" s="247" t="s">
        <v>828</v>
      </c>
      <c r="C37" s="247" t="s">
        <v>831</v>
      </c>
      <c r="D37" s="247" t="s">
        <v>1411</v>
      </c>
      <c r="E37" s="247" t="s">
        <v>189</v>
      </c>
      <c r="F37" s="318">
        <v>18009960</v>
      </c>
      <c r="G37" s="318">
        <v>19247280</v>
      </c>
      <c r="H37" s="318">
        <v>18864654.93</v>
      </c>
      <c r="I37" s="337">
        <v>104.74567922416263</v>
      </c>
      <c r="J37" s="345">
        <f t="shared" si="0"/>
        <v>98.012056404853041</v>
      </c>
    </row>
    <row r="38" spans="1:10" ht="34.5" customHeight="1" x14ac:dyDescent="0.25">
      <c r="A38" s="317" t="s">
        <v>209</v>
      </c>
      <c r="B38" s="247" t="s">
        <v>828</v>
      </c>
      <c r="C38" s="247" t="s">
        <v>831</v>
      </c>
      <c r="D38" s="247" t="s">
        <v>1411</v>
      </c>
      <c r="E38" s="247" t="s">
        <v>191</v>
      </c>
      <c r="F38" s="318">
        <v>18009960</v>
      </c>
      <c r="G38" s="318">
        <v>19247280</v>
      </c>
      <c r="H38" s="318">
        <v>18864654.93</v>
      </c>
      <c r="I38" s="337">
        <v>104.74567922416263</v>
      </c>
      <c r="J38" s="345">
        <f t="shared" si="0"/>
        <v>98.012056404853041</v>
      </c>
    </row>
    <row r="39" spans="1:10" ht="45.75" customHeight="1" x14ac:dyDescent="0.25">
      <c r="A39" s="317" t="s">
        <v>211</v>
      </c>
      <c r="B39" s="247" t="s">
        <v>828</v>
      </c>
      <c r="C39" s="247" t="s">
        <v>831</v>
      </c>
      <c r="D39" s="247" t="s">
        <v>1411</v>
      </c>
      <c r="E39" s="247" t="s">
        <v>212</v>
      </c>
      <c r="F39" s="318">
        <v>1237320</v>
      </c>
      <c r="G39" s="318">
        <v>0</v>
      </c>
      <c r="H39" s="318">
        <v>0</v>
      </c>
      <c r="I39" s="337">
        <v>0</v>
      </c>
      <c r="J39" s="345">
        <v>0</v>
      </c>
    </row>
    <row r="40" spans="1:10" ht="45.75" customHeight="1" x14ac:dyDescent="0.25">
      <c r="A40" s="317" t="s">
        <v>213</v>
      </c>
      <c r="B40" s="247" t="s">
        <v>828</v>
      </c>
      <c r="C40" s="247" t="s">
        <v>831</v>
      </c>
      <c r="D40" s="247" t="s">
        <v>1411</v>
      </c>
      <c r="E40" s="247" t="s">
        <v>214</v>
      </c>
      <c r="F40" s="318">
        <v>1237320</v>
      </c>
      <c r="G40" s="318">
        <v>0</v>
      </c>
      <c r="H40" s="318">
        <v>0</v>
      </c>
      <c r="I40" s="337">
        <v>0</v>
      </c>
      <c r="J40" s="345">
        <v>0</v>
      </c>
    </row>
    <row r="41" spans="1:10" ht="23.25" customHeight="1" x14ac:dyDescent="0.25">
      <c r="A41" s="317" t="s">
        <v>308</v>
      </c>
      <c r="B41" s="247" t="s">
        <v>828</v>
      </c>
      <c r="C41" s="247" t="s">
        <v>831</v>
      </c>
      <c r="D41" s="247" t="s">
        <v>594</v>
      </c>
      <c r="E41" s="247"/>
      <c r="F41" s="318">
        <v>519546000</v>
      </c>
      <c r="G41" s="318">
        <v>537619320</v>
      </c>
      <c r="H41" s="318">
        <v>529566082.94999999</v>
      </c>
      <c r="I41" s="337">
        <v>101.92862286496288</v>
      </c>
      <c r="J41" s="345">
        <f t="shared" si="0"/>
        <v>98.502055869197562</v>
      </c>
    </row>
    <row r="42" spans="1:10" ht="57" customHeight="1" x14ac:dyDescent="0.25">
      <c r="A42" s="317" t="s">
        <v>223</v>
      </c>
      <c r="B42" s="247" t="s">
        <v>828</v>
      </c>
      <c r="C42" s="247" t="s">
        <v>831</v>
      </c>
      <c r="D42" s="247" t="s">
        <v>595</v>
      </c>
      <c r="E42" s="247"/>
      <c r="F42" s="318">
        <v>518946000</v>
      </c>
      <c r="G42" s="318">
        <v>537070020</v>
      </c>
      <c r="H42" s="318">
        <v>529201822.94999999</v>
      </c>
      <c r="I42" s="337">
        <v>101.97627941057451</v>
      </c>
      <c r="J42" s="345">
        <f t="shared" si="0"/>
        <v>98.534977422496979</v>
      </c>
    </row>
    <row r="43" spans="1:10" ht="113.25" customHeight="1" x14ac:dyDescent="0.25">
      <c r="A43" s="317" t="s">
        <v>208</v>
      </c>
      <c r="B43" s="247" t="s">
        <v>828</v>
      </c>
      <c r="C43" s="247" t="s">
        <v>831</v>
      </c>
      <c r="D43" s="247" t="s">
        <v>551</v>
      </c>
      <c r="E43" s="247" t="s">
        <v>189</v>
      </c>
      <c r="F43" s="318">
        <v>487453709</v>
      </c>
      <c r="G43" s="318">
        <v>501142058.31</v>
      </c>
      <c r="H43" s="318">
        <v>495135097.45999998</v>
      </c>
      <c r="I43" s="337">
        <v>101.57581906100543</v>
      </c>
      <c r="J43" s="345">
        <f t="shared" si="0"/>
        <v>98.801345696216899</v>
      </c>
    </row>
    <row r="44" spans="1:10" ht="34.5" customHeight="1" x14ac:dyDescent="0.25">
      <c r="A44" s="317" t="s">
        <v>209</v>
      </c>
      <c r="B44" s="247" t="s">
        <v>828</v>
      </c>
      <c r="C44" s="247" t="s">
        <v>831</v>
      </c>
      <c r="D44" s="247" t="s">
        <v>551</v>
      </c>
      <c r="E44" s="247" t="s">
        <v>191</v>
      </c>
      <c r="F44" s="318">
        <v>487453709</v>
      </c>
      <c r="G44" s="318">
        <v>501142058.31</v>
      </c>
      <c r="H44" s="318">
        <v>495135097.45999998</v>
      </c>
      <c r="I44" s="337">
        <v>101.57581906100543</v>
      </c>
      <c r="J44" s="345">
        <f t="shared" si="0"/>
        <v>98.801345696216899</v>
      </c>
    </row>
    <row r="45" spans="1:10" ht="45.75" customHeight="1" x14ac:dyDescent="0.25">
      <c r="A45" s="317" t="s">
        <v>211</v>
      </c>
      <c r="B45" s="247" t="s">
        <v>828</v>
      </c>
      <c r="C45" s="247" t="s">
        <v>831</v>
      </c>
      <c r="D45" s="247" t="s">
        <v>551</v>
      </c>
      <c r="E45" s="247" t="s">
        <v>212</v>
      </c>
      <c r="F45" s="318">
        <v>21462291</v>
      </c>
      <c r="G45" s="318">
        <v>21335969.460000001</v>
      </c>
      <c r="H45" s="318">
        <v>19480773.379999999</v>
      </c>
      <c r="I45" s="337">
        <v>90.767445935757735</v>
      </c>
      <c r="J45" s="345">
        <f t="shared" si="0"/>
        <v>91.304842821986298</v>
      </c>
    </row>
    <row r="46" spans="1:10" ht="45.75" customHeight="1" x14ac:dyDescent="0.25">
      <c r="A46" s="317" t="s">
        <v>213</v>
      </c>
      <c r="B46" s="247" t="s">
        <v>828</v>
      </c>
      <c r="C46" s="247" t="s">
        <v>831</v>
      </c>
      <c r="D46" s="247" t="s">
        <v>551</v>
      </c>
      <c r="E46" s="247" t="s">
        <v>214</v>
      </c>
      <c r="F46" s="318">
        <v>21462291</v>
      </c>
      <c r="G46" s="318">
        <v>21335969.460000001</v>
      </c>
      <c r="H46" s="318">
        <v>19480773.379999999</v>
      </c>
      <c r="I46" s="337">
        <v>90.767445935757735</v>
      </c>
      <c r="J46" s="345">
        <f t="shared" si="0"/>
        <v>91.304842821986298</v>
      </c>
    </row>
    <row r="47" spans="1:10" ht="23.25" customHeight="1" x14ac:dyDescent="0.25">
      <c r="A47" s="317" t="s">
        <v>215</v>
      </c>
      <c r="B47" s="247" t="s">
        <v>828</v>
      </c>
      <c r="C47" s="247" t="s">
        <v>831</v>
      </c>
      <c r="D47" s="247" t="s">
        <v>551</v>
      </c>
      <c r="E47" s="247" t="s">
        <v>216</v>
      </c>
      <c r="F47" s="318">
        <v>10030000</v>
      </c>
      <c r="G47" s="318">
        <v>14591992.23</v>
      </c>
      <c r="H47" s="318">
        <v>14585952.109999999</v>
      </c>
      <c r="I47" s="337">
        <v>145.42325134596211</v>
      </c>
      <c r="J47" s="345">
        <f t="shared" si="0"/>
        <v>99.95860661173063</v>
      </c>
    </row>
    <row r="48" spans="1:10" ht="23.25" customHeight="1" x14ac:dyDescent="0.25">
      <c r="A48" s="317" t="s">
        <v>217</v>
      </c>
      <c r="B48" s="247" t="s">
        <v>828</v>
      </c>
      <c r="C48" s="247" t="s">
        <v>831</v>
      </c>
      <c r="D48" s="247" t="s">
        <v>551</v>
      </c>
      <c r="E48" s="247" t="s">
        <v>218</v>
      </c>
      <c r="F48" s="318">
        <v>10030000</v>
      </c>
      <c r="G48" s="318">
        <v>14591992.23</v>
      </c>
      <c r="H48" s="318">
        <v>14585952.109999999</v>
      </c>
      <c r="I48" s="337">
        <v>145.42325134596211</v>
      </c>
      <c r="J48" s="345">
        <f t="shared" si="0"/>
        <v>99.95860661173063</v>
      </c>
    </row>
    <row r="49" spans="1:10" ht="68.25" customHeight="1" x14ac:dyDescent="0.25">
      <c r="A49" s="317" t="s">
        <v>973</v>
      </c>
      <c r="B49" s="247" t="s">
        <v>828</v>
      </c>
      <c r="C49" s="247" t="s">
        <v>831</v>
      </c>
      <c r="D49" s="247" t="s">
        <v>974</v>
      </c>
      <c r="E49" s="247"/>
      <c r="F49" s="318">
        <v>600000</v>
      </c>
      <c r="G49" s="318">
        <v>549300</v>
      </c>
      <c r="H49" s="318">
        <v>364260</v>
      </c>
      <c r="I49" s="337">
        <v>60.709999999999994</v>
      </c>
      <c r="J49" s="345">
        <f t="shared" si="0"/>
        <v>66.313489896231573</v>
      </c>
    </row>
    <row r="50" spans="1:10" ht="45.75" customHeight="1" x14ac:dyDescent="0.25">
      <c r="A50" s="317" t="s">
        <v>211</v>
      </c>
      <c r="B50" s="247" t="s">
        <v>828</v>
      </c>
      <c r="C50" s="247" t="s">
        <v>831</v>
      </c>
      <c r="D50" s="247" t="s">
        <v>975</v>
      </c>
      <c r="E50" s="247" t="s">
        <v>212</v>
      </c>
      <c r="F50" s="318">
        <v>600000</v>
      </c>
      <c r="G50" s="318">
        <v>549300</v>
      </c>
      <c r="H50" s="318">
        <v>364260</v>
      </c>
      <c r="I50" s="337">
        <v>60.709999999999994</v>
      </c>
      <c r="J50" s="345">
        <f t="shared" si="0"/>
        <v>66.313489896231573</v>
      </c>
    </row>
    <row r="51" spans="1:10" ht="45.75" customHeight="1" x14ac:dyDescent="0.25">
      <c r="A51" s="317" t="s">
        <v>213</v>
      </c>
      <c r="B51" s="247" t="s">
        <v>828</v>
      </c>
      <c r="C51" s="247" t="s">
        <v>831</v>
      </c>
      <c r="D51" s="247" t="s">
        <v>975</v>
      </c>
      <c r="E51" s="247" t="s">
        <v>214</v>
      </c>
      <c r="F51" s="318">
        <v>600000</v>
      </c>
      <c r="G51" s="318">
        <v>549300</v>
      </c>
      <c r="H51" s="318">
        <v>364260</v>
      </c>
      <c r="I51" s="337">
        <v>60.709999999999994</v>
      </c>
      <c r="J51" s="345">
        <f t="shared" si="0"/>
        <v>66.313489896231573</v>
      </c>
    </row>
    <row r="52" spans="1:10" ht="34.5" customHeight="1" x14ac:dyDescent="0.25">
      <c r="A52" s="317" t="s">
        <v>608</v>
      </c>
      <c r="B52" s="247" t="s">
        <v>828</v>
      </c>
      <c r="C52" s="247" t="s">
        <v>831</v>
      </c>
      <c r="D52" s="247" t="s">
        <v>276</v>
      </c>
      <c r="E52" s="247"/>
      <c r="F52" s="318">
        <v>4519200</v>
      </c>
      <c r="G52" s="318">
        <v>4099200</v>
      </c>
      <c r="H52" s="318">
        <v>3273503.16</v>
      </c>
      <c r="I52" s="337">
        <v>72.435456718003195</v>
      </c>
      <c r="J52" s="345">
        <f t="shared" si="0"/>
        <v>79.857122365339578</v>
      </c>
    </row>
    <row r="53" spans="1:10" ht="79.5" customHeight="1" x14ac:dyDescent="0.25">
      <c r="A53" s="317" t="s">
        <v>609</v>
      </c>
      <c r="B53" s="247" t="s">
        <v>828</v>
      </c>
      <c r="C53" s="247" t="s">
        <v>831</v>
      </c>
      <c r="D53" s="247" t="s">
        <v>278</v>
      </c>
      <c r="E53" s="247"/>
      <c r="F53" s="318">
        <v>4519200</v>
      </c>
      <c r="G53" s="318">
        <v>4099200</v>
      </c>
      <c r="H53" s="318">
        <v>3273503.16</v>
      </c>
      <c r="I53" s="337">
        <v>72.435456718003195</v>
      </c>
      <c r="J53" s="345">
        <f t="shared" si="0"/>
        <v>79.857122365339578</v>
      </c>
    </row>
    <row r="54" spans="1:10" ht="34.5" customHeight="1" x14ac:dyDescent="0.25">
      <c r="A54" s="317" t="s">
        <v>610</v>
      </c>
      <c r="B54" s="247" t="s">
        <v>828</v>
      </c>
      <c r="C54" s="247" t="s">
        <v>831</v>
      </c>
      <c r="D54" s="247" t="s">
        <v>279</v>
      </c>
      <c r="E54" s="247"/>
      <c r="F54" s="318">
        <v>4519200</v>
      </c>
      <c r="G54" s="318">
        <v>4099200</v>
      </c>
      <c r="H54" s="318">
        <v>3273503.16</v>
      </c>
      <c r="I54" s="337">
        <v>72.435456718003195</v>
      </c>
      <c r="J54" s="345">
        <f t="shared" si="0"/>
        <v>79.857122365339578</v>
      </c>
    </row>
    <row r="55" spans="1:10" ht="45.75" customHeight="1" x14ac:dyDescent="0.25">
      <c r="A55" s="317" t="s">
        <v>211</v>
      </c>
      <c r="B55" s="247" t="s">
        <v>828</v>
      </c>
      <c r="C55" s="247" t="s">
        <v>831</v>
      </c>
      <c r="D55" s="247" t="s">
        <v>552</v>
      </c>
      <c r="E55" s="247" t="s">
        <v>212</v>
      </c>
      <c r="F55" s="318">
        <v>4519200</v>
      </c>
      <c r="G55" s="318">
        <v>4099200</v>
      </c>
      <c r="H55" s="318">
        <v>3273503.16</v>
      </c>
      <c r="I55" s="337">
        <v>72.435456718003195</v>
      </c>
      <c r="J55" s="345">
        <f t="shared" si="0"/>
        <v>79.857122365339578</v>
      </c>
    </row>
    <row r="56" spans="1:10" ht="45.75" customHeight="1" x14ac:dyDescent="0.25">
      <c r="A56" s="317" t="s">
        <v>213</v>
      </c>
      <c r="B56" s="247" t="s">
        <v>828</v>
      </c>
      <c r="C56" s="247" t="s">
        <v>831</v>
      </c>
      <c r="D56" s="247" t="s">
        <v>552</v>
      </c>
      <c r="E56" s="247" t="s">
        <v>214</v>
      </c>
      <c r="F56" s="318">
        <v>4519200</v>
      </c>
      <c r="G56" s="318">
        <v>4099200</v>
      </c>
      <c r="H56" s="318">
        <v>3273503.16</v>
      </c>
      <c r="I56" s="337">
        <v>72.435456718003195</v>
      </c>
      <c r="J56" s="345">
        <f t="shared" si="0"/>
        <v>79.857122365339578</v>
      </c>
    </row>
    <row r="57" spans="1:10" ht="45.75" customHeight="1" x14ac:dyDescent="0.25">
      <c r="A57" s="317" t="s">
        <v>655</v>
      </c>
      <c r="B57" s="247" t="s">
        <v>828</v>
      </c>
      <c r="C57" s="247" t="s">
        <v>831</v>
      </c>
      <c r="D57" s="247" t="s">
        <v>281</v>
      </c>
      <c r="E57" s="247"/>
      <c r="F57" s="318">
        <v>1922400</v>
      </c>
      <c r="G57" s="318">
        <v>1922400</v>
      </c>
      <c r="H57" s="318">
        <v>1922399.84</v>
      </c>
      <c r="I57" s="337">
        <v>99.999991677070327</v>
      </c>
      <c r="J57" s="345">
        <f t="shared" si="0"/>
        <v>99.999991677070327</v>
      </c>
    </row>
    <row r="58" spans="1:10" ht="79.5" customHeight="1" x14ac:dyDescent="0.25">
      <c r="A58" s="317" t="s">
        <v>976</v>
      </c>
      <c r="B58" s="247" t="s">
        <v>828</v>
      </c>
      <c r="C58" s="247" t="s">
        <v>831</v>
      </c>
      <c r="D58" s="247" t="s">
        <v>667</v>
      </c>
      <c r="E58" s="247"/>
      <c r="F58" s="318">
        <v>1922400</v>
      </c>
      <c r="G58" s="318">
        <v>1922400</v>
      </c>
      <c r="H58" s="318">
        <v>1922399.84</v>
      </c>
      <c r="I58" s="337">
        <v>99.999991677070327</v>
      </c>
      <c r="J58" s="345">
        <f t="shared" si="0"/>
        <v>99.999991677070327</v>
      </c>
    </row>
    <row r="59" spans="1:10" ht="68.25" customHeight="1" x14ac:dyDescent="0.25">
      <c r="A59" s="317" t="s">
        <v>977</v>
      </c>
      <c r="B59" s="247" t="s">
        <v>828</v>
      </c>
      <c r="C59" s="247" t="s">
        <v>831</v>
      </c>
      <c r="D59" s="247" t="s">
        <v>668</v>
      </c>
      <c r="E59" s="247"/>
      <c r="F59" s="318">
        <v>1922400</v>
      </c>
      <c r="G59" s="318">
        <v>1922400</v>
      </c>
      <c r="H59" s="318">
        <v>1922399.84</v>
      </c>
      <c r="I59" s="337">
        <v>99.999991677070327</v>
      </c>
      <c r="J59" s="345">
        <f t="shared" si="0"/>
        <v>99.999991677070327</v>
      </c>
    </row>
    <row r="60" spans="1:10" ht="113.25" customHeight="1" x14ac:dyDescent="0.25">
      <c r="A60" s="317" t="s">
        <v>208</v>
      </c>
      <c r="B60" s="247" t="s">
        <v>828</v>
      </c>
      <c r="C60" s="247" t="s">
        <v>831</v>
      </c>
      <c r="D60" s="247" t="s">
        <v>978</v>
      </c>
      <c r="E60" s="247" t="s">
        <v>189</v>
      </c>
      <c r="F60" s="318">
        <v>1922400</v>
      </c>
      <c r="G60" s="318">
        <v>1922400</v>
      </c>
      <c r="H60" s="318">
        <v>1922399.84</v>
      </c>
      <c r="I60" s="337">
        <v>99.999991677070327</v>
      </c>
      <c r="J60" s="345">
        <f t="shared" si="0"/>
        <v>99.999991677070327</v>
      </c>
    </row>
    <row r="61" spans="1:10" ht="34.5" customHeight="1" x14ac:dyDescent="0.25">
      <c r="A61" s="317" t="s">
        <v>209</v>
      </c>
      <c r="B61" s="247" t="s">
        <v>828</v>
      </c>
      <c r="C61" s="247" t="s">
        <v>831</v>
      </c>
      <c r="D61" s="247" t="s">
        <v>978</v>
      </c>
      <c r="E61" s="247" t="s">
        <v>191</v>
      </c>
      <c r="F61" s="318">
        <v>1922400</v>
      </c>
      <c r="G61" s="318">
        <v>1922400</v>
      </c>
      <c r="H61" s="318">
        <v>1922399.84</v>
      </c>
      <c r="I61" s="337">
        <v>99.999991677070327</v>
      </c>
      <c r="J61" s="345">
        <f t="shared" si="0"/>
        <v>99.999991677070327</v>
      </c>
    </row>
    <row r="62" spans="1:10" ht="68.25" customHeight="1" x14ac:dyDescent="0.25">
      <c r="A62" s="317" t="s">
        <v>224</v>
      </c>
      <c r="B62" s="247" t="s">
        <v>828</v>
      </c>
      <c r="C62" s="247" t="s">
        <v>832</v>
      </c>
      <c r="D62" s="247"/>
      <c r="E62" s="247"/>
      <c r="F62" s="318">
        <v>50809980</v>
      </c>
      <c r="G62" s="318">
        <v>53463156</v>
      </c>
      <c r="H62" s="318">
        <v>53424384.229999997</v>
      </c>
      <c r="I62" s="337">
        <v>105.14545416077708</v>
      </c>
      <c r="J62" s="345">
        <f t="shared" si="0"/>
        <v>99.927479458938024</v>
      </c>
    </row>
    <row r="63" spans="1:10" ht="45.75" customHeight="1" x14ac:dyDescent="0.25">
      <c r="A63" s="317" t="s">
        <v>593</v>
      </c>
      <c r="B63" s="247" t="s">
        <v>828</v>
      </c>
      <c r="C63" s="247" t="s">
        <v>832</v>
      </c>
      <c r="D63" s="247" t="s">
        <v>248</v>
      </c>
      <c r="E63" s="247"/>
      <c r="F63" s="318">
        <v>42112800</v>
      </c>
      <c r="G63" s="318">
        <v>43864186</v>
      </c>
      <c r="H63" s="318">
        <v>43840642.100000001</v>
      </c>
      <c r="I63" s="337">
        <v>104.10289057008795</v>
      </c>
      <c r="J63" s="345">
        <f t="shared" si="0"/>
        <v>99.946325460137345</v>
      </c>
    </row>
    <row r="64" spans="1:10" ht="23.25" customHeight="1" x14ac:dyDescent="0.25">
      <c r="A64" s="317" t="s">
        <v>308</v>
      </c>
      <c r="B64" s="247" t="s">
        <v>828</v>
      </c>
      <c r="C64" s="247" t="s">
        <v>832</v>
      </c>
      <c r="D64" s="247" t="s">
        <v>594</v>
      </c>
      <c r="E64" s="247"/>
      <c r="F64" s="318">
        <v>42112800</v>
      </c>
      <c r="G64" s="318">
        <v>43864186</v>
      </c>
      <c r="H64" s="318">
        <v>43840642.100000001</v>
      </c>
      <c r="I64" s="337">
        <v>104.10289057008795</v>
      </c>
      <c r="J64" s="345">
        <f t="shared" si="0"/>
        <v>99.946325460137345</v>
      </c>
    </row>
    <row r="65" spans="1:10" ht="57" customHeight="1" x14ac:dyDescent="0.25">
      <c r="A65" s="317" t="s">
        <v>223</v>
      </c>
      <c r="B65" s="247" t="s">
        <v>828</v>
      </c>
      <c r="C65" s="247" t="s">
        <v>832</v>
      </c>
      <c r="D65" s="247" t="s">
        <v>595</v>
      </c>
      <c r="E65" s="247"/>
      <c r="F65" s="318">
        <v>42112800</v>
      </c>
      <c r="G65" s="318">
        <v>43864186</v>
      </c>
      <c r="H65" s="318">
        <v>43840642.100000001</v>
      </c>
      <c r="I65" s="337">
        <v>104.10289057008795</v>
      </c>
      <c r="J65" s="345">
        <f t="shared" si="0"/>
        <v>99.946325460137345</v>
      </c>
    </row>
    <row r="66" spans="1:10" ht="113.25" customHeight="1" x14ac:dyDescent="0.25">
      <c r="A66" s="317" t="s">
        <v>208</v>
      </c>
      <c r="B66" s="247" t="s">
        <v>828</v>
      </c>
      <c r="C66" s="247" t="s">
        <v>832</v>
      </c>
      <c r="D66" s="247" t="s">
        <v>554</v>
      </c>
      <c r="E66" s="247" t="s">
        <v>189</v>
      </c>
      <c r="F66" s="318">
        <v>41557722</v>
      </c>
      <c r="G66" s="318">
        <v>43414889.630000003</v>
      </c>
      <c r="H66" s="318">
        <v>43391345.729999997</v>
      </c>
      <c r="I66" s="337">
        <v>104.41223349537782</v>
      </c>
      <c r="J66" s="345">
        <f t="shared" si="0"/>
        <v>99.945769987668626</v>
      </c>
    </row>
    <row r="67" spans="1:10" ht="34.5" customHeight="1" x14ac:dyDescent="0.25">
      <c r="A67" s="317" t="s">
        <v>209</v>
      </c>
      <c r="B67" s="247" t="s">
        <v>828</v>
      </c>
      <c r="C67" s="247" t="s">
        <v>832</v>
      </c>
      <c r="D67" s="247" t="s">
        <v>554</v>
      </c>
      <c r="E67" s="247" t="s">
        <v>191</v>
      </c>
      <c r="F67" s="318">
        <v>41557722</v>
      </c>
      <c r="G67" s="318">
        <v>43414889.630000003</v>
      </c>
      <c r="H67" s="318">
        <v>43391345.729999997</v>
      </c>
      <c r="I67" s="337">
        <v>104.41223349537782</v>
      </c>
      <c r="J67" s="345">
        <f t="shared" si="0"/>
        <v>99.945769987668626</v>
      </c>
    </row>
    <row r="68" spans="1:10" ht="45.75" customHeight="1" x14ac:dyDescent="0.25">
      <c r="A68" s="317" t="s">
        <v>211</v>
      </c>
      <c r="B68" s="247" t="s">
        <v>828</v>
      </c>
      <c r="C68" s="247" t="s">
        <v>832</v>
      </c>
      <c r="D68" s="247" t="s">
        <v>554</v>
      </c>
      <c r="E68" s="247" t="s">
        <v>212</v>
      </c>
      <c r="F68" s="318">
        <v>555078</v>
      </c>
      <c r="G68" s="318">
        <v>449296.37</v>
      </c>
      <c r="H68" s="318">
        <v>449296.37</v>
      </c>
      <c r="I68" s="337">
        <v>80.942925138449013</v>
      </c>
      <c r="J68" s="345">
        <f t="shared" si="0"/>
        <v>100</v>
      </c>
    </row>
    <row r="69" spans="1:10" ht="45.75" customHeight="1" x14ac:dyDescent="0.25">
      <c r="A69" s="317" t="s">
        <v>213</v>
      </c>
      <c r="B69" s="247" t="s">
        <v>828</v>
      </c>
      <c r="C69" s="247" t="s">
        <v>832</v>
      </c>
      <c r="D69" s="247" t="s">
        <v>554</v>
      </c>
      <c r="E69" s="247" t="s">
        <v>214</v>
      </c>
      <c r="F69" s="318">
        <v>555078</v>
      </c>
      <c r="G69" s="318">
        <v>449296.37</v>
      </c>
      <c r="H69" s="318">
        <v>449296.37</v>
      </c>
      <c r="I69" s="337">
        <v>80.942925138449013</v>
      </c>
      <c r="J69" s="345">
        <f t="shared" si="0"/>
        <v>100</v>
      </c>
    </row>
    <row r="70" spans="1:10" ht="45.75" customHeight="1" x14ac:dyDescent="0.25">
      <c r="A70" s="317" t="s">
        <v>596</v>
      </c>
      <c r="B70" s="247" t="s">
        <v>828</v>
      </c>
      <c r="C70" s="247" t="s">
        <v>832</v>
      </c>
      <c r="D70" s="247" t="s">
        <v>597</v>
      </c>
      <c r="E70" s="247"/>
      <c r="F70" s="318">
        <v>8697180</v>
      </c>
      <c r="G70" s="318">
        <v>9598970</v>
      </c>
      <c r="H70" s="318">
        <v>9583742.1300000008</v>
      </c>
      <c r="I70" s="337">
        <v>110.19367346657194</v>
      </c>
      <c r="J70" s="345">
        <f t="shared" si="0"/>
        <v>99.841359333345153</v>
      </c>
    </row>
    <row r="71" spans="1:10" ht="113.25" customHeight="1" x14ac:dyDescent="0.25">
      <c r="A71" s="317" t="s">
        <v>208</v>
      </c>
      <c r="B71" s="247" t="s">
        <v>828</v>
      </c>
      <c r="C71" s="247" t="s">
        <v>832</v>
      </c>
      <c r="D71" s="247" t="s">
        <v>555</v>
      </c>
      <c r="E71" s="247" t="s">
        <v>189</v>
      </c>
      <c r="F71" s="318">
        <v>8517680</v>
      </c>
      <c r="G71" s="318">
        <v>9374399</v>
      </c>
      <c r="H71" s="318">
        <v>9359935.8900000006</v>
      </c>
      <c r="I71" s="337">
        <v>109.88832510730622</v>
      </c>
      <c r="J71" s="345">
        <f t="shared" si="0"/>
        <v>99.845716936093723</v>
      </c>
    </row>
    <row r="72" spans="1:10" ht="34.5" customHeight="1" x14ac:dyDescent="0.25">
      <c r="A72" s="317" t="s">
        <v>209</v>
      </c>
      <c r="B72" s="247" t="s">
        <v>828</v>
      </c>
      <c r="C72" s="247" t="s">
        <v>832</v>
      </c>
      <c r="D72" s="247" t="s">
        <v>555</v>
      </c>
      <c r="E72" s="247" t="s">
        <v>191</v>
      </c>
      <c r="F72" s="318">
        <v>8517680</v>
      </c>
      <c r="G72" s="318">
        <v>9374399</v>
      </c>
      <c r="H72" s="318">
        <v>9359935.8900000006</v>
      </c>
      <c r="I72" s="337">
        <v>109.88832510730622</v>
      </c>
      <c r="J72" s="345">
        <f t="shared" si="0"/>
        <v>99.845716936093723</v>
      </c>
    </row>
    <row r="73" spans="1:10" ht="45.75" customHeight="1" x14ac:dyDescent="0.25">
      <c r="A73" s="317" t="s">
        <v>211</v>
      </c>
      <c r="B73" s="247" t="s">
        <v>828</v>
      </c>
      <c r="C73" s="247" t="s">
        <v>832</v>
      </c>
      <c r="D73" s="247" t="s">
        <v>555</v>
      </c>
      <c r="E73" s="247" t="s">
        <v>212</v>
      </c>
      <c r="F73" s="318">
        <v>179500</v>
      </c>
      <c r="G73" s="318">
        <v>223571</v>
      </c>
      <c r="H73" s="318">
        <v>223556.22</v>
      </c>
      <c r="I73" s="337">
        <v>124.54385515320334</v>
      </c>
      <c r="J73" s="345">
        <f t="shared" si="0"/>
        <v>99.993389124707591</v>
      </c>
    </row>
    <row r="74" spans="1:10" ht="45.75" customHeight="1" x14ac:dyDescent="0.25">
      <c r="A74" s="317" t="s">
        <v>213</v>
      </c>
      <c r="B74" s="247" t="s">
        <v>828</v>
      </c>
      <c r="C74" s="247" t="s">
        <v>832</v>
      </c>
      <c r="D74" s="247" t="s">
        <v>555</v>
      </c>
      <c r="E74" s="247" t="s">
        <v>214</v>
      </c>
      <c r="F74" s="318">
        <v>179500</v>
      </c>
      <c r="G74" s="318">
        <v>223571</v>
      </c>
      <c r="H74" s="318">
        <v>223556.22</v>
      </c>
      <c r="I74" s="337">
        <v>124.54385515320334</v>
      </c>
      <c r="J74" s="345">
        <f t="shared" si="0"/>
        <v>99.993389124707591</v>
      </c>
    </row>
    <row r="75" spans="1:10" ht="23.25" customHeight="1" x14ac:dyDescent="0.25">
      <c r="A75" s="317" t="s">
        <v>215</v>
      </c>
      <c r="B75" s="247" t="s">
        <v>828</v>
      </c>
      <c r="C75" s="247" t="s">
        <v>832</v>
      </c>
      <c r="D75" s="247" t="s">
        <v>555</v>
      </c>
      <c r="E75" s="247" t="s">
        <v>216</v>
      </c>
      <c r="F75" s="318">
        <v>0</v>
      </c>
      <c r="G75" s="318">
        <v>1000</v>
      </c>
      <c r="H75" s="318">
        <v>250.02</v>
      </c>
      <c r="I75" s="337">
        <v>0</v>
      </c>
      <c r="J75" s="345">
        <f t="shared" si="0"/>
        <v>25.002000000000002</v>
      </c>
    </row>
    <row r="76" spans="1:10" ht="23.25" customHeight="1" x14ac:dyDescent="0.25">
      <c r="A76" s="317" t="s">
        <v>217</v>
      </c>
      <c r="B76" s="247" t="s">
        <v>828</v>
      </c>
      <c r="C76" s="247" t="s">
        <v>832</v>
      </c>
      <c r="D76" s="247" t="s">
        <v>555</v>
      </c>
      <c r="E76" s="247" t="s">
        <v>218</v>
      </c>
      <c r="F76" s="318">
        <v>0</v>
      </c>
      <c r="G76" s="318">
        <v>1000</v>
      </c>
      <c r="H76" s="318">
        <v>250.02</v>
      </c>
      <c r="I76" s="337">
        <v>0</v>
      </c>
      <c r="J76" s="345">
        <f t="shared" si="0"/>
        <v>25.002000000000002</v>
      </c>
    </row>
    <row r="77" spans="1:10" ht="15" customHeight="1" x14ac:dyDescent="0.25">
      <c r="A77" s="317" t="s">
        <v>227</v>
      </c>
      <c r="B77" s="247" t="s">
        <v>828</v>
      </c>
      <c r="C77" s="247" t="s">
        <v>833</v>
      </c>
      <c r="D77" s="247"/>
      <c r="E77" s="247"/>
      <c r="F77" s="318">
        <v>7000000</v>
      </c>
      <c r="G77" s="318">
        <v>5920000</v>
      </c>
      <c r="H77" s="318">
        <v>0</v>
      </c>
      <c r="I77" s="337">
        <v>0</v>
      </c>
      <c r="J77" s="345">
        <f t="shared" ref="J77:J140" si="1">H77/G77*100</f>
        <v>0</v>
      </c>
    </row>
    <row r="78" spans="1:10" ht="15" customHeight="1" x14ac:dyDescent="0.25">
      <c r="A78" s="317" t="s">
        <v>598</v>
      </c>
      <c r="B78" s="247" t="s">
        <v>828</v>
      </c>
      <c r="C78" s="247" t="s">
        <v>833</v>
      </c>
      <c r="D78" s="247" t="s">
        <v>207</v>
      </c>
      <c r="E78" s="247"/>
      <c r="F78" s="318">
        <v>7000000</v>
      </c>
      <c r="G78" s="318">
        <v>5920000</v>
      </c>
      <c r="H78" s="318">
        <v>0</v>
      </c>
      <c r="I78" s="337">
        <v>0</v>
      </c>
      <c r="J78" s="345">
        <f t="shared" si="1"/>
        <v>0</v>
      </c>
    </row>
    <row r="79" spans="1:10" ht="23.25" customHeight="1" x14ac:dyDescent="0.25">
      <c r="A79" s="317" t="s">
        <v>215</v>
      </c>
      <c r="B79" s="247" t="s">
        <v>828</v>
      </c>
      <c r="C79" s="247" t="s">
        <v>833</v>
      </c>
      <c r="D79" s="247" t="s">
        <v>556</v>
      </c>
      <c r="E79" s="247" t="s">
        <v>216</v>
      </c>
      <c r="F79" s="318">
        <v>7000000</v>
      </c>
      <c r="G79" s="318">
        <v>5920000</v>
      </c>
      <c r="H79" s="318">
        <v>0</v>
      </c>
      <c r="I79" s="337">
        <v>0</v>
      </c>
      <c r="J79" s="345">
        <f t="shared" si="1"/>
        <v>0</v>
      </c>
    </row>
    <row r="80" spans="1:10" ht="15" customHeight="1" x14ac:dyDescent="0.25">
      <c r="A80" s="317" t="s">
        <v>231</v>
      </c>
      <c r="B80" s="247" t="s">
        <v>828</v>
      </c>
      <c r="C80" s="247" t="s">
        <v>833</v>
      </c>
      <c r="D80" s="247" t="s">
        <v>556</v>
      </c>
      <c r="E80" s="247" t="s">
        <v>232</v>
      </c>
      <c r="F80" s="318">
        <v>7000000</v>
      </c>
      <c r="G80" s="318">
        <v>5920000</v>
      </c>
      <c r="H80" s="318">
        <v>0</v>
      </c>
      <c r="I80" s="337">
        <v>0</v>
      </c>
      <c r="J80" s="345">
        <f t="shared" si="1"/>
        <v>0</v>
      </c>
    </row>
    <row r="81" spans="1:10" ht="34.5" customHeight="1" x14ac:dyDescent="0.25">
      <c r="A81" s="317" t="s">
        <v>233</v>
      </c>
      <c r="B81" s="247" t="s">
        <v>828</v>
      </c>
      <c r="C81" s="247" t="s">
        <v>834</v>
      </c>
      <c r="D81" s="247"/>
      <c r="E81" s="247"/>
      <c r="F81" s="318">
        <v>1047134580</v>
      </c>
      <c r="G81" s="318">
        <v>1842372084.27</v>
      </c>
      <c r="H81" s="318">
        <v>1727342468.8499999</v>
      </c>
      <c r="I81" s="337">
        <v>164.9589748864945</v>
      </c>
      <c r="J81" s="345">
        <f t="shared" si="1"/>
        <v>93.756439516093835</v>
      </c>
    </row>
    <row r="82" spans="1:10" ht="23.25" customHeight="1" x14ac:dyDescent="0.25">
      <c r="A82" s="317" t="s">
        <v>599</v>
      </c>
      <c r="B82" s="247" t="s">
        <v>828</v>
      </c>
      <c r="C82" s="247" t="s">
        <v>834</v>
      </c>
      <c r="D82" s="247" t="s">
        <v>317</v>
      </c>
      <c r="E82" s="247"/>
      <c r="F82" s="318">
        <v>4316000</v>
      </c>
      <c r="G82" s="318">
        <v>4156000</v>
      </c>
      <c r="H82" s="318">
        <v>3482662.78</v>
      </c>
      <c r="I82" s="337">
        <v>80.691908711770154</v>
      </c>
      <c r="J82" s="345">
        <f t="shared" si="1"/>
        <v>83.798430702598651</v>
      </c>
    </row>
    <row r="83" spans="1:10" ht="23.25" customHeight="1" x14ac:dyDescent="0.25">
      <c r="A83" s="317" t="s">
        <v>295</v>
      </c>
      <c r="B83" s="247" t="s">
        <v>828</v>
      </c>
      <c r="C83" s="247" t="s">
        <v>834</v>
      </c>
      <c r="D83" s="247" t="s">
        <v>321</v>
      </c>
      <c r="E83" s="247"/>
      <c r="F83" s="318">
        <v>4316000</v>
      </c>
      <c r="G83" s="318">
        <v>4156000</v>
      </c>
      <c r="H83" s="318">
        <v>3482662.78</v>
      </c>
      <c r="I83" s="337">
        <v>80.691908711770154</v>
      </c>
      <c r="J83" s="345">
        <f t="shared" si="1"/>
        <v>83.798430702598651</v>
      </c>
    </row>
    <row r="84" spans="1:10" ht="57" customHeight="1" x14ac:dyDescent="0.25">
      <c r="A84" s="317" t="s">
        <v>674</v>
      </c>
      <c r="B84" s="247" t="s">
        <v>828</v>
      </c>
      <c r="C84" s="247" t="s">
        <v>834</v>
      </c>
      <c r="D84" s="247" t="s">
        <v>326</v>
      </c>
      <c r="E84" s="247"/>
      <c r="F84" s="318">
        <v>4316000</v>
      </c>
      <c r="G84" s="318">
        <v>4156000</v>
      </c>
      <c r="H84" s="318">
        <v>3482662.78</v>
      </c>
      <c r="I84" s="337">
        <v>80.691908711770154</v>
      </c>
      <c r="J84" s="345">
        <f t="shared" si="1"/>
        <v>83.798430702598651</v>
      </c>
    </row>
    <row r="85" spans="1:10" ht="113.25" customHeight="1" x14ac:dyDescent="0.25">
      <c r="A85" s="317" t="s">
        <v>208</v>
      </c>
      <c r="B85" s="247" t="s">
        <v>828</v>
      </c>
      <c r="C85" s="247" t="s">
        <v>834</v>
      </c>
      <c r="D85" s="247" t="s">
        <v>979</v>
      </c>
      <c r="E85" s="247" t="s">
        <v>189</v>
      </c>
      <c r="F85" s="318">
        <v>4316000</v>
      </c>
      <c r="G85" s="318">
        <v>4156000</v>
      </c>
      <c r="H85" s="318">
        <v>3482662.78</v>
      </c>
      <c r="I85" s="337">
        <v>80.691908711770154</v>
      </c>
      <c r="J85" s="345">
        <f t="shared" si="1"/>
        <v>83.798430702598651</v>
      </c>
    </row>
    <row r="86" spans="1:10" ht="34.5" customHeight="1" x14ac:dyDescent="0.25">
      <c r="A86" s="317" t="s">
        <v>242</v>
      </c>
      <c r="B86" s="247" t="s">
        <v>828</v>
      </c>
      <c r="C86" s="247" t="s">
        <v>834</v>
      </c>
      <c r="D86" s="247" t="s">
        <v>979</v>
      </c>
      <c r="E86" s="247" t="s">
        <v>243</v>
      </c>
      <c r="F86" s="318">
        <v>4316000</v>
      </c>
      <c r="G86" s="318">
        <v>4156000</v>
      </c>
      <c r="H86" s="318">
        <v>3482662.78</v>
      </c>
      <c r="I86" s="337">
        <v>80.691908711770154</v>
      </c>
      <c r="J86" s="345">
        <f t="shared" si="1"/>
        <v>83.798430702598651</v>
      </c>
    </row>
    <row r="87" spans="1:10" ht="34.5" customHeight="1" x14ac:dyDescent="0.25">
      <c r="A87" s="317" t="s">
        <v>602</v>
      </c>
      <c r="B87" s="247" t="s">
        <v>828</v>
      </c>
      <c r="C87" s="247" t="s">
        <v>834</v>
      </c>
      <c r="D87" s="247" t="s">
        <v>311</v>
      </c>
      <c r="E87" s="247"/>
      <c r="F87" s="318">
        <v>4200000</v>
      </c>
      <c r="G87" s="318">
        <v>4500000</v>
      </c>
      <c r="H87" s="318">
        <v>4367772</v>
      </c>
      <c r="I87" s="337">
        <v>103.99457142857142</v>
      </c>
      <c r="J87" s="345">
        <f t="shared" si="1"/>
        <v>97.061599999999999</v>
      </c>
    </row>
    <row r="88" spans="1:10" ht="23.25" customHeight="1" x14ac:dyDescent="0.25">
      <c r="A88" s="317" t="s">
        <v>603</v>
      </c>
      <c r="B88" s="247" t="s">
        <v>828</v>
      </c>
      <c r="C88" s="247" t="s">
        <v>834</v>
      </c>
      <c r="D88" s="247" t="s">
        <v>340</v>
      </c>
      <c r="E88" s="247"/>
      <c r="F88" s="318">
        <v>4200000</v>
      </c>
      <c r="G88" s="318">
        <v>4500000</v>
      </c>
      <c r="H88" s="318">
        <v>4367772</v>
      </c>
      <c r="I88" s="337">
        <v>103.99457142857142</v>
      </c>
      <c r="J88" s="345">
        <f t="shared" si="1"/>
        <v>97.061599999999999</v>
      </c>
    </row>
    <row r="89" spans="1:10" ht="34.5" customHeight="1" x14ac:dyDescent="0.25">
      <c r="A89" s="317" t="s">
        <v>612</v>
      </c>
      <c r="B89" s="247" t="s">
        <v>828</v>
      </c>
      <c r="C89" s="247" t="s">
        <v>834</v>
      </c>
      <c r="D89" s="247" t="s">
        <v>613</v>
      </c>
      <c r="E89" s="247"/>
      <c r="F89" s="318">
        <v>4200000</v>
      </c>
      <c r="G89" s="318">
        <v>4500000</v>
      </c>
      <c r="H89" s="318">
        <v>4367772</v>
      </c>
      <c r="I89" s="337">
        <v>103.99457142857142</v>
      </c>
      <c r="J89" s="345">
        <f t="shared" si="1"/>
        <v>97.061599999999999</v>
      </c>
    </row>
    <row r="90" spans="1:10" ht="23.25" customHeight="1" x14ac:dyDescent="0.25">
      <c r="A90" s="317" t="s">
        <v>298</v>
      </c>
      <c r="B90" s="247" t="s">
        <v>828</v>
      </c>
      <c r="C90" s="247" t="s">
        <v>834</v>
      </c>
      <c r="D90" s="247" t="s">
        <v>557</v>
      </c>
      <c r="E90" s="247" t="s">
        <v>299</v>
      </c>
      <c r="F90" s="318">
        <v>4200000</v>
      </c>
      <c r="G90" s="318">
        <v>4500000</v>
      </c>
      <c r="H90" s="318">
        <v>4367772</v>
      </c>
      <c r="I90" s="337">
        <v>103.99457142857142</v>
      </c>
      <c r="J90" s="345">
        <f t="shared" si="1"/>
        <v>97.061599999999999</v>
      </c>
    </row>
    <row r="91" spans="1:10" ht="45.75" customHeight="1" x14ac:dyDescent="0.25">
      <c r="A91" s="317" t="s">
        <v>300</v>
      </c>
      <c r="B91" s="247" t="s">
        <v>828</v>
      </c>
      <c r="C91" s="247" t="s">
        <v>834</v>
      </c>
      <c r="D91" s="247" t="s">
        <v>557</v>
      </c>
      <c r="E91" s="247" t="s">
        <v>301</v>
      </c>
      <c r="F91" s="318">
        <v>4200000</v>
      </c>
      <c r="G91" s="318">
        <v>4500000</v>
      </c>
      <c r="H91" s="318">
        <v>4367772</v>
      </c>
      <c r="I91" s="337">
        <v>103.99457142857142</v>
      </c>
      <c r="J91" s="345">
        <f t="shared" si="1"/>
        <v>97.061599999999999</v>
      </c>
    </row>
    <row r="92" spans="1:10" ht="45.75" customHeight="1" x14ac:dyDescent="0.25">
      <c r="A92" s="317" t="s">
        <v>593</v>
      </c>
      <c r="B92" s="247" t="s">
        <v>828</v>
      </c>
      <c r="C92" s="247" t="s">
        <v>834</v>
      </c>
      <c r="D92" s="247" t="s">
        <v>248</v>
      </c>
      <c r="E92" s="247"/>
      <c r="F92" s="318">
        <v>673313780</v>
      </c>
      <c r="G92" s="318">
        <v>1379127858.2</v>
      </c>
      <c r="H92" s="318">
        <v>1359695604.0799999</v>
      </c>
      <c r="I92" s="337">
        <v>201.94085498740276</v>
      </c>
      <c r="J92" s="345">
        <f t="shared" si="1"/>
        <v>98.590975158361132</v>
      </c>
    </row>
    <row r="93" spans="1:10" ht="34.5" customHeight="1" x14ac:dyDescent="0.25">
      <c r="A93" s="317" t="s">
        <v>980</v>
      </c>
      <c r="B93" s="247" t="s">
        <v>828</v>
      </c>
      <c r="C93" s="247" t="s">
        <v>834</v>
      </c>
      <c r="D93" s="247" t="s">
        <v>614</v>
      </c>
      <c r="E93" s="247"/>
      <c r="F93" s="318">
        <v>172636780</v>
      </c>
      <c r="G93" s="318">
        <v>266923073.13999999</v>
      </c>
      <c r="H93" s="318">
        <v>257448474.43000001</v>
      </c>
      <c r="I93" s="337">
        <v>149.12724532396865</v>
      </c>
      <c r="J93" s="345">
        <f t="shared" si="1"/>
        <v>96.450438473323516</v>
      </c>
    </row>
    <row r="94" spans="1:10" ht="79.5" customHeight="1" x14ac:dyDescent="0.25">
      <c r="A94" s="317" t="s">
        <v>615</v>
      </c>
      <c r="B94" s="247" t="s">
        <v>828</v>
      </c>
      <c r="C94" s="247" t="s">
        <v>834</v>
      </c>
      <c r="D94" s="247" t="s">
        <v>616</v>
      </c>
      <c r="E94" s="247"/>
      <c r="F94" s="318">
        <v>71726400</v>
      </c>
      <c r="G94" s="318">
        <v>163939493.13999999</v>
      </c>
      <c r="H94" s="318">
        <v>157922541.71000001</v>
      </c>
      <c r="I94" s="337">
        <v>220.17352287302865</v>
      </c>
      <c r="J94" s="345">
        <f t="shared" si="1"/>
        <v>96.329773067639252</v>
      </c>
    </row>
    <row r="95" spans="1:10" ht="45.75" customHeight="1" x14ac:dyDescent="0.25">
      <c r="A95" s="317" t="s">
        <v>211</v>
      </c>
      <c r="B95" s="247" t="s">
        <v>828</v>
      </c>
      <c r="C95" s="247" t="s">
        <v>834</v>
      </c>
      <c r="D95" s="247" t="s">
        <v>558</v>
      </c>
      <c r="E95" s="247" t="s">
        <v>212</v>
      </c>
      <c r="F95" s="318">
        <v>48050000</v>
      </c>
      <c r="G95" s="318">
        <v>62263093.140000001</v>
      </c>
      <c r="H95" s="318">
        <v>56246175.270000003</v>
      </c>
      <c r="I95" s="337">
        <v>117.05759681581686</v>
      </c>
      <c r="J95" s="345">
        <f t="shared" si="1"/>
        <v>90.336301062861082</v>
      </c>
    </row>
    <row r="96" spans="1:10" ht="45.75" customHeight="1" x14ac:dyDescent="0.25">
      <c r="A96" s="317" t="s">
        <v>213</v>
      </c>
      <c r="B96" s="247" t="s">
        <v>828</v>
      </c>
      <c r="C96" s="247" t="s">
        <v>834</v>
      </c>
      <c r="D96" s="247" t="s">
        <v>558</v>
      </c>
      <c r="E96" s="247" t="s">
        <v>214</v>
      </c>
      <c r="F96" s="318">
        <v>48050000</v>
      </c>
      <c r="G96" s="318">
        <v>62263093.140000001</v>
      </c>
      <c r="H96" s="318">
        <v>56246175.270000003</v>
      </c>
      <c r="I96" s="337">
        <v>117.05759681581686</v>
      </c>
      <c r="J96" s="345">
        <f t="shared" si="1"/>
        <v>90.336301062861082</v>
      </c>
    </row>
    <row r="97" spans="1:10" ht="23.25" customHeight="1" x14ac:dyDescent="0.25">
      <c r="A97" s="317" t="s">
        <v>215</v>
      </c>
      <c r="B97" s="247" t="s">
        <v>828</v>
      </c>
      <c r="C97" s="247" t="s">
        <v>834</v>
      </c>
      <c r="D97" s="247" t="s">
        <v>558</v>
      </c>
      <c r="E97" s="247" t="s">
        <v>216</v>
      </c>
      <c r="F97" s="318">
        <v>23676400</v>
      </c>
      <c r="G97" s="318">
        <v>101676400</v>
      </c>
      <c r="H97" s="318">
        <v>101676366.44</v>
      </c>
      <c r="I97" s="337">
        <v>429.4418342315555</v>
      </c>
      <c r="J97" s="345">
        <f t="shared" si="1"/>
        <v>99.999966993323923</v>
      </c>
    </row>
    <row r="98" spans="1:10" ht="23.25" customHeight="1" x14ac:dyDescent="0.25">
      <c r="A98" s="317" t="s">
        <v>217</v>
      </c>
      <c r="B98" s="247" t="s">
        <v>828</v>
      </c>
      <c r="C98" s="247" t="s">
        <v>834</v>
      </c>
      <c r="D98" s="247" t="s">
        <v>558</v>
      </c>
      <c r="E98" s="247" t="s">
        <v>218</v>
      </c>
      <c r="F98" s="318">
        <v>23676400</v>
      </c>
      <c r="G98" s="318">
        <v>101676400</v>
      </c>
      <c r="H98" s="318">
        <v>101676366.44</v>
      </c>
      <c r="I98" s="337">
        <v>429.4418342315555</v>
      </c>
      <c r="J98" s="345">
        <f t="shared" si="1"/>
        <v>99.999966993323923</v>
      </c>
    </row>
    <row r="99" spans="1:10" ht="113.25" customHeight="1" x14ac:dyDescent="0.25">
      <c r="A99" s="317" t="s">
        <v>981</v>
      </c>
      <c r="B99" s="247" t="s">
        <v>828</v>
      </c>
      <c r="C99" s="247" t="s">
        <v>834</v>
      </c>
      <c r="D99" s="247" t="s">
        <v>617</v>
      </c>
      <c r="E99" s="247"/>
      <c r="F99" s="318">
        <v>38137100</v>
      </c>
      <c r="G99" s="318">
        <v>38137100</v>
      </c>
      <c r="H99" s="318">
        <v>35567264.939999998</v>
      </c>
      <c r="I99" s="337">
        <v>93.261587640381677</v>
      </c>
      <c r="J99" s="345">
        <f t="shared" si="1"/>
        <v>93.261587640381677</v>
      </c>
    </row>
    <row r="100" spans="1:10" ht="113.25" customHeight="1" x14ac:dyDescent="0.25">
      <c r="A100" s="317" t="s">
        <v>208</v>
      </c>
      <c r="B100" s="247" t="s">
        <v>828</v>
      </c>
      <c r="C100" s="247" t="s">
        <v>834</v>
      </c>
      <c r="D100" s="247" t="s">
        <v>1411</v>
      </c>
      <c r="E100" s="247" t="s">
        <v>189</v>
      </c>
      <c r="F100" s="318">
        <v>36074900</v>
      </c>
      <c r="G100" s="318">
        <v>38137100</v>
      </c>
      <c r="H100" s="318">
        <v>35567264.939999998</v>
      </c>
      <c r="I100" s="337">
        <v>98.592830305835903</v>
      </c>
      <c r="J100" s="345">
        <f t="shared" si="1"/>
        <v>93.261587640381677</v>
      </c>
    </row>
    <row r="101" spans="1:10" ht="34.5" customHeight="1" x14ac:dyDescent="0.25">
      <c r="A101" s="317" t="s">
        <v>209</v>
      </c>
      <c r="B101" s="247" t="s">
        <v>828</v>
      </c>
      <c r="C101" s="247" t="s">
        <v>834</v>
      </c>
      <c r="D101" s="247" t="s">
        <v>1411</v>
      </c>
      <c r="E101" s="247" t="s">
        <v>191</v>
      </c>
      <c r="F101" s="318">
        <v>36074900</v>
      </c>
      <c r="G101" s="318">
        <v>38137100</v>
      </c>
      <c r="H101" s="318">
        <v>35567264.939999998</v>
      </c>
      <c r="I101" s="337">
        <v>98.592830305835903</v>
      </c>
      <c r="J101" s="345">
        <f t="shared" si="1"/>
        <v>93.261587640381677</v>
      </c>
    </row>
    <row r="102" spans="1:10" ht="45.75" customHeight="1" x14ac:dyDescent="0.25">
      <c r="A102" s="317" t="s">
        <v>211</v>
      </c>
      <c r="B102" s="247" t="s">
        <v>828</v>
      </c>
      <c r="C102" s="247" t="s">
        <v>834</v>
      </c>
      <c r="D102" s="247" t="s">
        <v>1411</v>
      </c>
      <c r="E102" s="247" t="s">
        <v>212</v>
      </c>
      <c r="F102" s="318">
        <v>2062200</v>
      </c>
      <c r="G102" s="318">
        <v>0</v>
      </c>
      <c r="H102" s="318">
        <v>0</v>
      </c>
      <c r="I102" s="337">
        <v>0</v>
      </c>
      <c r="J102" s="345">
        <v>0</v>
      </c>
    </row>
    <row r="103" spans="1:10" ht="45.75" customHeight="1" x14ac:dyDescent="0.25">
      <c r="A103" s="317" t="s">
        <v>213</v>
      </c>
      <c r="B103" s="247" t="s">
        <v>828</v>
      </c>
      <c r="C103" s="247" t="s">
        <v>834</v>
      </c>
      <c r="D103" s="247" t="s">
        <v>1411</v>
      </c>
      <c r="E103" s="247" t="s">
        <v>214</v>
      </c>
      <c r="F103" s="318">
        <v>2062200</v>
      </c>
      <c r="G103" s="318">
        <v>0</v>
      </c>
      <c r="H103" s="318">
        <v>0</v>
      </c>
      <c r="I103" s="337">
        <v>0</v>
      </c>
      <c r="J103" s="345">
        <v>0</v>
      </c>
    </row>
    <row r="104" spans="1:10" ht="57" customHeight="1" x14ac:dyDescent="0.25">
      <c r="A104" s="317" t="s">
        <v>223</v>
      </c>
      <c r="B104" s="247" t="s">
        <v>828</v>
      </c>
      <c r="C104" s="247" t="s">
        <v>834</v>
      </c>
      <c r="D104" s="247" t="s">
        <v>982</v>
      </c>
      <c r="E104" s="247"/>
      <c r="F104" s="318">
        <v>62773280</v>
      </c>
      <c r="G104" s="318">
        <v>64846480</v>
      </c>
      <c r="H104" s="318">
        <v>63958667.780000001</v>
      </c>
      <c r="I104" s="337">
        <v>101.88836361585693</v>
      </c>
      <c r="J104" s="345">
        <f t="shared" si="1"/>
        <v>98.630901445999839</v>
      </c>
    </row>
    <row r="105" spans="1:10" ht="113.25" customHeight="1" x14ac:dyDescent="0.25">
      <c r="A105" s="317" t="s">
        <v>208</v>
      </c>
      <c r="B105" s="247" t="s">
        <v>828</v>
      </c>
      <c r="C105" s="247" t="s">
        <v>834</v>
      </c>
      <c r="D105" s="247" t="s">
        <v>983</v>
      </c>
      <c r="E105" s="247" t="s">
        <v>189</v>
      </c>
      <c r="F105" s="318">
        <v>60073280</v>
      </c>
      <c r="G105" s="318">
        <v>61636480</v>
      </c>
      <c r="H105" s="318">
        <v>60801344.439999998</v>
      </c>
      <c r="I105" s="337">
        <v>101.2119605255448</v>
      </c>
      <c r="J105" s="345">
        <f t="shared" si="1"/>
        <v>98.645062858878376</v>
      </c>
    </row>
    <row r="106" spans="1:10" ht="34.5" customHeight="1" x14ac:dyDescent="0.25">
      <c r="A106" s="317" t="s">
        <v>209</v>
      </c>
      <c r="B106" s="247" t="s">
        <v>828</v>
      </c>
      <c r="C106" s="247" t="s">
        <v>834</v>
      </c>
      <c r="D106" s="247" t="s">
        <v>983</v>
      </c>
      <c r="E106" s="247" t="s">
        <v>191</v>
      </c>
      <c r="F106" s="318">
        <v>60073280</v>
      </c>
      <c r="G106" s="318">
        <v>61636480</v>
      </c>
      <c r="H106" s="318">
        <v>60801344.439999998</v>
      </c>
      <c r="I106" s="337">
        <v>101.2119605255448</v>
      </c>
      <c r="J106" s="345">
        <f t="shared" si="1"/>
        <v>98.645062858878376</v>
      </c>
    </row>
    <row r="107" spans="1:10" ht="45.75" customHeight="1" x14ac:dyDescent="0.25">
      <c r="A107" s="317" t="s">
        <v>211</v>
      </c>
      <c r="B107" s="247" t="s">
        <v>828</v>
      </c>
      <c r="C107" s="247" t="s">
        <v>834</v>
      </c>
      <c r="D107" s="247" t="s">
        <v>983</v>
      </c>
      <c r="E107" s="247" t="s">
        <v>212</v>
      </c>
      <c r="F107" s="318">
        <v>1200000</v>
      </c>
      <c r="G107" s="318">
        <v>1410000</v>
      </c>
      <c r="H107" s="318">
        <v>1379045.83</v>
      </c>
      <c r="I107" s="337">
        <v>114.92048583333334</v>
      </c>
      <c r="J107" s="345">
        <f t="shared" si="1"/>
        <v>97.804668794326247</v>
      </c>
    </row>
    <row r="108" spans="1:10" ht="45.75" customHeight="1" x14ac:dyDescent="0.25">
      <c r="A108" s="317" t="s">
        <v>213</v>
      </c>
      <c r="B108" s="247" t="s">
        <v>828</v>
      </c>
      <c r="C108" s="247" t="s">
        <v>834</v>
      </c>
      <c r="D108" s="247" t="s">
        <v>983</v>
      </c>
      <c r="E108" s="247" t="s">
        <v>214</v>
      </c>
      <c r="F108" s="318">
        <v>1200000</v>
      </c>
      <c r="G108" s="318">
        <v>1410000</v>
      </c>
      <c r="H108" s="318">
        <v>1379045.83</v>
      </c>
      <c r="I108" s="337">
        <v>114.92048583333334</v>
      </c>
      <c r="J108" s="345">
        <f t="shared" si="1"/>
        <v>97.804668794326247</v>
      </c>
    </row>
    <row r="109" spans="1:10" ht="23.25" customHeight="1" x14ac:dyDescent="0.25">
      <c r="A109" s="317" t="s">
        <v>215</v>
      </c>
      <c r="B109" s="247" t="s">
        <v>828</v>
      </c>
      <c r="C109" s="247" t="s">
        <v>834</v>
      </c>
      <c r="D109" s="247" t="s">
        <v>983</v>
      </c>
      <c r="E109" s="247" t="s">
        <v>216</v>
      </c>
      <c r="F109" s="318">
        <v>1500000</v>
      </c>
      <c r="G109" s="318">
        <v>1800000</v>
      </c>
      <c r="H109" s="318">
        <v>1778277.51</v>
      </c>
      <c r="I109" s="337">
        <v>118.551834</v>
      </c>
      <c r="J109" s="345">
        <f t="shared" si="1"/>
        <v>98.793194999999997</v>
      </c>
    </row>
    <row r="110" spans="1:10" ht="23.25" customHeight="1" x14ac:dyDescent="0.25">
      <c r="A110" s="317" t="s">
        <v>217</v>
      </c>
      <c r="B110" s="247" t="s">
        <v>828</v>
      </c>
      <c r="C110" s="247" t="s">
        <v>834</v>
      </c>
      <c r="D110" s="247" t="s">
        <v>983</v>
      </c>
      <c r="E110" s="247" t="s">
        <v>218</v>
      </c>
      <c r="F110" s="318">
        <v>1500000</v>
      </c>
      <c r="G110" s="318">
        <v>1800000</v>
      </c>
      <c r="H110" s="318">
        <v>1778277.51</v>
      </c>
      <c r="I110" s="337">
        <v>118.551834</v>
      </c>
      <c r="J110" s="345">
        <f t="shared" si="1"/>
        <v>98.793194999999997</v>
      </c>
    </row>
    <row r="111" spans="1:10" ht="23.25" customHeight="1" x14ac:dyDescent="0.25">
      <c r="A111" s="317" t="s">
        <v>308</v>
      </c>
      <c r="B111" s="247" t="s">
        <v>828</v>
      </c>
      <c r="C111" s="247" t="s">
        <v>834</v>
      </c>
      <c r="D111" s="247" t="s">
        <v>594</v>
      </c>
      <c r="E111" s="247"/>
      <c r="F111" s="318">
        <v>500677000</v>
      </c>
      <c r="G111" s="318">
        <v>1112204785.0599999</v>
      </c>
      <c r="H111" s="318">
        <v>1102247129.6500001</v>
      </c>
      <c r="I111" s="337">
        <v>220.15134101426673</v>
      </c>
      <c r="J111" s="345">
        <f t="shared" si="1"/>
        <v>99.104692270366129</v>
      </c>
    </row>
    <row r="112" spans="1:10" ht="57" customHeight="1" x14ac:dyDescent="0.25">
      <c r="A112" s="317" t="s">
        <v>223</v>
      </c>
      <c r="B112" s="247" t="s">
        <v>828</v>
      </c>
      <c r="C112" s="247" t="s">
        <v>834</v>
      </c>
      <c r="D112" s="247" t="s">
        <v>595</v>
      </c>
      <c r="E112" s="247"/>
      <c r="F112" s="318">
        <v>500677000</v>
      </c>
      <c r="G112" s="318">
        <v>1112204785.0599999</v>
      </c>
      <c r="H112" s="318">
        <v>1102247129.6500001</v>
      </c>
      <c r="I112" s="337">
        <v>220.15134101426673</v>
      </c>
      <c r="J112" s="345">
        <f t="shared" si="1"/>
        <v>99.104692270366129</v>
      </c>
    </row>
    <row r="113" spans="1:10" ht="113.25" customHeight="1" x14ac:dyDescent="0.25">
      <c r="A113" s="317" t="s">
        <v>208</v>
      </c>
      <c r="B113" s="247" t="s">
        <v>828</v>
      </c>
      <c r="C113" s="247" t="s">
        <v>834</v>
      </c>
      <c r="D113" s="247" t="s">
        <v>984</v>
      </c>
      <c r="E113" s="247" t="s">
        <v>189</v>
      </c>
      <c r="F113" s="318">
        <v>257159800</v>
      </c>
      <c r="G113" s="318">
        <v>255625017</v>
      </c>
      <c r="H113" s="318">
        <v>254433666.13</v>
      </c>
      <c r="I113" s="337">
        <v>98.939906676704524</v>
      </c>
      <c r="J113" s="345">
        <f t="shared" si="1"/>
        <v>99.533945900920955</v>
      </c>
    </row>
    <row r="114" spans="1:10" ht="34.5" customHeight="1" x14ac:dyDescent="0.25">
      <c r="A114" s="317" t="s">
        <v>242</v>
      </c>
      <c r="B114" s="247" t="s">
        <v>828</v>
      </c>
      <c r="C114" s="247" t="s">
        <v>834</v>
      </c>
      <c r="D114" s="247" t="s">
        <v>984</v>
      </c>
      <c r="E114" s="247" t="s">
        <v>243</v>
      </c>
      <c r="F114" s="318">
        <v>238764700</v>
      </c>
      <c r="G114" s="318">
        <v>239630789.47999999</v>
      </c>
      <c r="H114" s="318">
        <v>238485111.63999999</v>
      </c>
      <c r="I114" s="337">
        <v>99.882902137543766</v>
      </c>
      <c r="J114" s="345">
        <f t="shared" si="1"/>
        <v>99.521898733261224</v>
      </c>
    </row>
    <row r="115" spans="1:10" ht="34.5" customHeight="1" x14ac:dyDescent="0.25">
      <c r="A115" s="317" t="s">
        <v>209</v>
      </c>
      <c r="B115" s="247" t="s">
        <v>828</v>
      </c>
      <c r="C115" s="247" t="s">
        <v>834</v>
      </c>
      <c r="D115" s="247" t="s">
        <v>560</v>
      </c>
      <c r="E115" s="247" t="s">
        <v>191</v>
      </c>
      <c r="F115" s="318">
        <v>18395100</v>
      </c>
      <c r="G115" s="318">
        <v>15994227.52</v>
      </c>
      <c r="H115" s="318">
        <v>15948554.49</v>
      </c>
      <c r="I115" s="337">
        <v>86.70001516708254</v>
      </c>
      <c r="J115" s="345">
        <f t="shared" si="1"/>
        <v>99.714440538357422</v>
      </c>
    </row>
    <row r="116" spans="1:10" ht="45.75" customHeight="1" x14ac:dyDescent="0.25">
      <c r="A116" s="317" t="s">
        <v>211</v>
      </c>
      <c r="B116" s="247" t="s">
        <v>828</v>
      </c>
      <c r="C116" s="247" t="s">
        <v>834</v>
      </c>
      <c r="D116" s="247" t="s">
        <v>551</v>
      </c>
      <c r="E116" s="247" t="s">
        <v>212</v>
      </c>
      <c r="F116" s="318">
        <v>45210600</v>
      </c>
      <c r="G116" s="318">
        <v>47865687.060000002</v>
      </c>
      <c r="H116" s="318">
        <v>44990234.850000001</v>
      </c>
      <c r="I116" s="337">
        <v>99.51258078857613</v>
      </c>
      <c r="J116" s="345">
        <f t="shared" si="1"/>
        <v>93.99266492008023</v>
      </c>
    </row>
    <row r="117" spans="1:10" ht="45.75" customHeight="1" x14ac:dyDescent="0.25">
      <c r="A117" s="317" t="s">
        <v>213</v>
      </c>
      <c r="B117" s="247" t="s">
        <v>828</v>
      </c>
      <c r="C117" s="247" t="s">
        <v>834</v>
      </c>
      <c r="D117" s="247" t="s">
        <v>551</v>
      </c>
      <c r="E117" s="247" t="s">
        <v>214</v>
      </c>
      <c r="F117" s="318">
        <v>45210600</v>
      </c>
      <c r="G117" s="318">
        <v>47865687.060000002</v>
      </c>
      <c r="H117" s="318">
        <v>44990234.850000001</v>
      </c>
      <c r="I117" s="337">
        <v>99.51258078857613</v>
      </c>
      <c r="J117" s="345">
        <f t="shared" si="1"/>
        <v>93.99266492008023</v>
      </c>
    </row>
    <row r="118" spans="1:10" ht="23.25" customHeight="1" x14ac:dyDescent="0.25">
      <c r="A118" s="317" t="s">
        <v>298</v>
      </c>
      <c r="B118" s="247" t="s">
        <v>828</v>
      </c>
      <c r="C118" s="247" t="s">
        <v>834</v>
      </c>
      <c r="D118" s="247" t="s">
        <v>561</v>
      </c>
      <c r="E118" s="247" t="s">
        <v>299</v>
      </c>
      <c r="F118" s="318">
        <v>0</v>
      </c>
      <c r="G118" s="318">
        <v>119000</v>
      </c>
      <c r="H118" s="318">
        <v>118962.36</v>
      </c>
      <c r="I118" s="337">
        <v>0</v>
      </c>
      <c r="J118" s="345">
        <f t="shared" si="1"/>
        <v>99.96836974789916</v>
      </c>
    </row>
    <row r="119" spans="1:10" ht="45.75" customHeight="1" x14ac:dyDescent="0.25">
      <c r="A119" s="317" t="s">
        <v>300</v>
      </c>
      <c r="B119" s="247" t="s">
        <v>828</v>
      </c>
      <c r="C119" s="247" t="s">
        <v>834</v>
      </c>
      <c r="D119" s="247" t="s">
        <v>561</v>
      </c>
      <c r="E119" s="247" t="s">
        <v>301</v>
      </c>
      <c r="F119" s="318">
        <v>0</v>
      </c>
      <c r="G119" s="318">
        <v>119000</v>
      </c>
      <c r="H119" s="318">
        <v>118962.36</v>
      </c>
      <c r="I119" s="337">
        <v>0</v>
      </c>
      <c r="J119" s="345">
        <f t="shared" si="1"/>
        <v>99.96836974789916</v>
      </c>
    </row>
    <row r="120" spans="1:10" ht="57" customHeight="1" x14ac:dyDescent="0.25">
      <c r="A120" s="317" t="s">
        <v>236</v>
      </c>
      <c r="B120" s="247" t="s">
        <v>828</v>
      </c>
      <c r="C120" s="247" t="s">
        <v>834</v>
      </c>
      <c r="D120" s="247" t="s">
        <v>561</v>
      </c>
      <c r="E120" s="247" t="s">
        <v>237</v>
      </c>
      <c r="F120" s="318">
        <v>197494800</v>
      </c>
      <c r="G120" s="318">
        <v>212457336</v>
      </c>
      <c r="H120" s="318">
        <v>206956782.50999999</v>
      </c>
      <c r="I120" s="337">
        <v>104.79100336312652</v>
      </c>
      <c r="J120" s="345">
        <f t="shared" si="1"/>
        <v>97.410984438776921</v>
      </c>
    </row>
    <row r="121" spans="1:10" ht="23.25" customHeight="1" x14ac:dyDescent="0.25">
      <c r="A121" s="317" t="s">
        <v>238</v>
      </c>
      <c r="B121" s="247" t="s">
        <v>828</v>
      </c>
      <c r="C121" s="247" t="s">
        <v>834</v>
      </c>
      <c r="D121" s="247" t="s">
        <v>561</v>
      </c>
      <c r="E121" s="247" t="s">
        <v>239</v>
      </c>
      <c r="F121" s="318">
        <v>197494800</v>
      </c>
      <c r="G121" s="318">
        <v>212457336</v>
      </c>
      <c r="H121" s="318">
        <v>206956782.50999999</v>
      </c>
      <c r="I121" s="337">
        <v>104.79100336312652</v>
      </c>
      <c r="J121" s="345">
        <f t="shared" si="1"/>
        <v>97.410984438776921</v>
      </c>
    </row>
    <row r="122" spans="1:10" ht="23.25" customHeight="1" x14ac:dyDescent="0.25">
      <c r="A122" s="317" t="s">
        <v>215</v>
      </c>
      <c r="B122" s="247" t="s">
        <v>828</v>
      </c>
      <c r="C122" s="247" t="s">
        <v>834</v>
      </c>
      <c r="D122" s="247" t="s">
        <v>559</v>
      </c>
      <c r="E122" s="247" t="s">
        <v>216</v>
      </c>
      <c r="F122" s="318">
        <v>811800</v>
      </c>
      <c r="G122" s="318">
        <v>596137745</v>
      </c>
      <c r="H122" s="318">
        <v>595747483.79999995</v>
      </c>
      <c r="I122" s="337">
        <v>73385.992091648193</v>
      </c>
      <c r="J122" s="345">
        <f t="shared" si="1"/>
        <v>99.934535062865365</v>
      </c>
    </row>
    <row r="123" spans="1:10" ht="102" customHeight="1" x14ac:dyDescent="0.25">
      <c r="A123" s="317" t="s">
        <v>235</v>
      </c>
      <c r="B123" s="247" t="s">
        <v>828</v>
      </c>
      <c r="C123" s="247" t="s">
        <v>834</v>
      </c>
      <c r="D123" s="247" t="s">
        <v>559</v>
      </c>
      <c r="E123" s="247" t="s">
        <v>200</v>
      </c>
      <c r="F123" s="318">
        <v>0</v>
      </c>
      <c r="G123" s="318">
        <v>595231945</v>
      </c>
      <c r="H123" s="318">
        <v>595231945</v>
      </c>
      <c r="I123" s="337">
        <v>0</v>
      </c>
      <c r="J123" s="345">
        <f t="shared" si="1"/>
        <v>100</v>
      </c>
    </row>
    <row r="124" spans="1:10" ht="23.25" customHeight="1" x14ac:dyDescent="0.25">
      <c r="A124" s="317" t="s">
        <v>217</v>
      </c>
      <c r="B124" s="247" t="s">
        <v>828</v>
      </c>
      <c r="C124" s="247" t="s">
        <v>834</v>
      </c>
      <c r="D124" s="247" t="s">
        <v>551</v>
      </c>
      <c r="E124" s="247" t="s">
        <v>218</v>
      </c>
      <c r="F124" s="318">
        <v>811800</v>
      </c>
      <c r="G124" s="318">
        <v>905800</v>
      </c>
      <c r="H124" s="318">
        <v>515538.8</v>
      </c>
      <c r="I124" s="337">
        <v>63.505641783690557</v>
      </c>
      <c r="J124" s="345">
        <f t="shared" si="1"/>
        <v>56.915301391035541</v>
      </c>
    </row>
    <row r="125" spans="1:10" ht="79.5" customHeight="1" x14ac:dyDescent="0.25">
      <c r="A125" s="317" t="s">
        <v>618</v>
      </c>
      <c r="B125" s="247" t="s">
        <v>828</v>
      </c>
      <c r="C125" s="247" t="s">
        <v>834</v>
      </c>
      <c r="D125" s="247" t="s">
        <v>261</v>
      </c>
      <c r="E125" s="247"/>
      <c r="F125" s="318">
        <v>5500000</v>
      </c>
      <c r="G125" s="318">
        <v>10502500</v>
      </c>
      <c r="H125" s="318">
        <v>9780959.25</v>
      </c>
      <c r="I125" s="337">
        <v>177.83562272727272</v>
      </c>
      <c r="J125" s="345">
        <f t="shared" si="1"/>
        <v>93.129819090692692</v>
      </c>
    </row>
    <row r="126" spans="1:10" ht="90.75" customHeight="1" x14ac:dyDescent="0.25">
      <c r="A126" s="317" t="s">
        <v>985</v>
      </c>
      <c r="B126" s="247" t="s">
        <v>828</v>
      </c>
      <c r="C126" s="247" t="s">
        <v>834</v>
      </c>
      <c r="D126" s="247" t="s">
        <v>262</v>
      </c>
      <c r="E126" s="247"/>
      <c r="F126" s="318">
        <v>5500000</v>
      </c>
      <c r="G126" s="318">
        <v>5500000</v>
      </c>
      <c r="H126" s="318">
        <v>5320000</v>
      </c>
      <c r="I126" s="337">
        <v>96.727272727272734</v>
      </c>
      <c r="J126" s="345">
        <f t="shared" si="1"/>
        <v>96.727272727272734</v>
      </c>
    </row>
    <row r="127" spans="1:10" ht="68.25" customHeight="1" x14ac:dyDescent="0.25">
      <c r="A127" s="317" t="s">
        <v>619</v>
      </c>
      <c r="B127" s="247" t="s">
        <v>828</v>
      </c>
      <c r="C127" s="247" t="s">
        <v>834</v>
      </c>
      <c r="D127" s="247" t="s">
        <v>263</v>
      </c>
      <c r="E127" s="247"/>
      <c r="F127" s="318">
        <v>5500000</v>
      </c>
      <c r="G127" s="318">
        <v>5400000</v>
      </c>
      <c r="H127" s="318">
        <v>5220000</v>
      </c>
      <c r="I127" s="337">
        <v>94.909090909090907</v>
      </c>
      <c r="J127" s="345">
        <f t="shared" si="1"/>
        <v>96.666666666666671</v>
      </c>
    </row>
    <row r="128" spans="1:10" ht="45.75" customHeight="1" x14ac:dyDescent="0.25">
      <c r="A128" s="317" t="s">
        <v>211</v>
      </c>
      <c r="B128" s="247" t="s">
        <v>828</v>
      </c>
      <c r="C128" s="247" t="s">
        <v>834</v>
      </c>
      <c r="D128" s="247" t="s">
        <v>562</v>
      </c>
      <c r="E128" s="247" t="s">
        <v>212</v>
      </c>
      <c r="F128" s="318">
        <v>5500000</v>
      </c>
      <c r="G128" s="318">
        <v>5400000</v>
      </c>
      <c r="H128" s="318">
        <v>5220000</v>
      </c>
      <c r="I128" s="337">
        <v>94.909090909090907</v>
      </c>
      <c r="J128" s="345">
        <f t="shared" si="1"/>
        <v>96.666666666666671</v>
      </c>
    </row>
    <row r="129" spans="1:10" ht="45.75" customHeight="1" x14ac:dyDescent="0.25">
      <c r="A129" s="317" t="s">
        <v>213</v>
      </c>
      <c r="B129" s="247" t="s">
        <v>828</v>
      </c>
      <c r="C129" s="247" t="s">
        <v>834</v>
      </c>
      <c r="D129" s="247" t="s">
        <v>562</v>
      </c>
      <c r="E129" s="247" t="s">
        <v>214</v>
      </c>
      <c r="F129" s="318">
        <v>5500000</v>
      </c>
      <c r="G129" s="318">
        <v>5400000</v>
      </c>
      <c r="H129" s="318">
        <v>5220000</v>
      </c>
      <c r="I129" s="337">
        <v>94.909090909090907</v>
      </c>
      <c r="J129" s="345">
        <f t="shared" si="1"/>
        <v>96.666666666666671</v>
      </c>
    </row>
    <row r="130" spans="1:10" ht="45.75" customHeight="1" x14ac:dyDescent="0.25">
      <c r="A130" s="317" t="s">
        <v>620</v>
      </c>
      <c r="B130" s="247" t="s">
        <v>828</v>
      </c>
      <c r="C130" s="247" t="s">
        <v>834</v>
      </c>
      <c r="D130" s="247" t="s">
        <v>621</v>
      </c>
      <c r="E130" s="247"/>
      <c r="F130" s="318">
        <v>0</v>
      </c>
      <c r="G130" s="318">
        <v>100000</v>
      </c>
      <c r="H130" s="318">
        <v>100000</v>
      </c>
      <c r="I130" s="337">
        <v>0</v>
      </c>
      <c r="J130" s="345">
        <f t="shared" si="1"/>
        <v>100</v>
      </c>
    </row>
    <row r="131" spans="1:10" ht="45.75" customHeight="1" x14ac:dyDescent="0.25">
      <c r="A131" s="317" t="s">
        <v>211</v>
      </c>
      <c r="B131" s="247" t="s">
        <v>828</v>
      </c>
      <c r="C131" s="247" t="s">
        <v>834</v>
      </c>
      <c r="D131" s="247" t="s">
        <v>563</v>
      </c>
      <c r="E131" s="247" t="s">
        <v>212</v>
      </c>
      <c r="F131" s="318">
        <v>0</v>
      </c>
      <c r="G131" s="318">
        <v>100000</v>
      </c>
      <c r="H131" s="318">
        <v>100000</v>
      </c>
      <c r="I131" s="337">
        <v>0</v>
      </c>
      <c r="J131" s="345">
        <f t="shared" si="1"/>
        <v>100</v>
      </c>
    </row>
    <row r="132" spans="1:10" ht="45.75" customHeight="1" x14ac:dyDescent="0.25">
      <c r="A132" s="317" t="s">
        <v>213</v>
      </c>
      <c r="B132" s="247" t="s">
        <v>828</v>
      </c>
      <c r="C132" s="247" t="s">
        <v>834</v>
      </c>
      <c r="D132" s="247" t="s">
        <v>563</v>
      </c>
      <c r="E132" s="247" t="s">
        <v>214</v>
      </c>
      <c r="F132" s="318">
        <v>0</v>
      </c>
      <c r="G132" s="318">
        <v>100000</v>
      </c>
      <c r="H132" s="318">
        <v>100000</v>
      </c>
      <c r="I132" s="337">
        <v>0</v>
      </c>
      <c r="J132" s="345">
        <f t="shared" si="1"/>
        <v>100</v>
      </c>
    </row>
    <row r="133" spans="1:10" ht="23.25" customHeight="1" x14ac:dyDescent="0.25">
      <c r="A133" s="317" t="s">
        <v>986</v>
      </c>
      <c r="B133" s="247" t="s">
        <v>828</v>
      </c>
      <c r="C133" s="247" t="s">
        <v>834</v>
      </c>
      <c r="D133" s="247" t="s">
        <v>265</v>
      </c>
      <c r="E133" s="247"/>
      <c r="F133" s="318">
        <v>0</v>
      </c>
      <c r="G133" s="318">
        <v>5002500</v>
      </c>
      <c r="H133" s="318">
        <v>4460959.25</v>
      </c>
      <c r="I133" s="337">
        <v>0</v>
      </c>
      <c r="J133" s="345">
        <f t="shared" si="1"/>
        <v>89.174597701149423</v>
      </c>
    </row>
    <row r="134" spans="1:10" ht="34.5" customHeight="1" x14ac:dyDescent="0.25">
      <c r="A134" s="317" t="s">
        <v>987</v>
      </c>
      <c r="B134" s="247" t="s">
        <v>828</v>
      </c>
      <c r="C134" s="247" t="s">
        <v>834</v>
      </c>
      <c r="D134" s="247" t="s">
        <v>988</v>
      </c>
      <c r="E134" s="247"/>
      <c r="F134" s="318">
        <v>0</v>
      </c>
      <c r="G134" s="318">
        <v>5002500</v>
      </c>
      <c r="H134" s="318">
        <v>4460959.25</v>
      </c>
      <c r="I134" s="337">
        <v>0</v>
      </c>
      <c r="J134" s="345">
        <f t="shared" si="1"/>
        <v>89.174597701149423</v>
      </c>
    </row>
    <row r="135" spans="1:10" ht="45.75" customHeight="1" x14ac:dyDescent="0.25">
      <c r="A135" s="317" t="s">
        <v>211</v>
      </c>
      <c r="B135" s="247" t="s">
        <v>828</v>
      </c>
      <c r="C135" s="247" t="s">
        <v>834</v>
      </c>
      <c r="D135" s="247" t="s">
        <v>1412</v>
      </c>
      <c r="E135" s="247" t="s">
        <v>212</v>
      </c>
      <c r="F135" s="318">
        <v>0</v>
      </c>
      <c r="G135" s="318">
        <v>5002500</v>
      </c>
      <c r="H135" s="318">
        <v>4460959.25</v>
      </c>
      <c r="I135" s="337">
        <v>0</v>
      </c>
      <c r="J135" s="345">
        <f t="shared" si="1"/>
        <v>89.174597701149423</v>
      </c>
    </row>
    <row r="136" spans="1:10" ht="45.75" customHeight="1" x14ac:dyDescent="0.25">
      <c r="A136" s="317" t="s">
        <v>213</v>
      </c>
      <c r="B136" s="247" t="s">
        <v>828</v>
      </c>
      <c r="C136" s="247" t="s">
        <v>834</v>
      </c>
      <c r="D136" s="247" t="s">
        <v>1412</v>
      </c>
      <c r="E136" s="247" t="s">
        <v>214</v>
      </c>
      <c r="F136" s="318">
        <v>0</v>
      </c>
      <c r="G136" s="318">
        <v>5002500</v>
      </c>
      <c r="H136" s="318">
        <v>4460959.25</v>
      </c>
      <c r="I136" s="337">
        <v>0</v>
      </c>
      <c r="J136" s="345">
        <f t="shared" si="1"/>
        <v>89.174597701149423</v>
      </c>
    </row>
    <row r="137" spans="1:10" ht="34.5" customHeight="1" x14ac:dyDescent="0.25">
      <c r="A137" s="317" t="s">
        <v>608</v>
      </c>
      <c r="B137" s="247" t="s">
        <v>828</v>
      </c>
      <c r="C137" s="247" t="s">
        <v>834</v>
      </c>
      <c r="D137" s="247" t="s">
        <v>276</v>
      </c>
      <c r="E137" s="247"/>
      <c r="F137" s="318">
        <v>245889900</v>
      </c>
      <c r="G137" s="318">
        <v>250623200</v>
      </c>
      <c r="H137" s="318">
        <v>250577349.66</v>
      </c>
      <c r="I137" s="337">
        <v>101.90632053614239</v>
      </c>
      <c r="J137" s="345">
        <f t="shared" si="1"/>
        <v>99.981705468607856</v>
      </c>
    </row>
    <row r="138" spans="1:10" ht="102" customHeight="1" x14ac:dyDescent="0.25">
      <c r="A138" s="317" t="s">
        <v>990</v>
      </c>
      <c r="B138" s="247" t="s">
        <v>828</v>
      </c>
      <c r="C138" s="247" t="s">
        <v>834</v>
      </c>
      <c r="D138" s="247" t="s">
        <v>277</v>
      </c>
      <c r="E138" s="247"/>
      <c r="F138" s="318">
        <v>0</v>
      </c>
      <c r="G138" s="318">
        <v>2945000</v>
      </c>
      <c r="H138" s="318">
        <v>2945000</v>
      </c>
      <c r="I138" s="337">
        <v>0</v>
      </c>
      <c r="J138" s="345">
        <f t="shared" si="1"/>
        <v>100</v>
      </c>
    </row>
    <row r="139" spans="1:10" ht="68.25" customHeight="1" x14ac:dyDescent="0.25">
      <c r="A139" s="317" t="s">
        <v>625</v>
      </c>
      <c r="B139" s="247" t="s">
        <v>828</v>
      </c>
      <c r="C139" s="247" t="s">
        <v>834</v>
      </c>
      <c r="D139" s="247" t="s">
        <v>991</v>
      </c>
      <c r="E139" s="247"/>
      <c r="F139" s="318">
        <v>0</v>
      </c>
      <c r="G139" s="318">
        <v>2945000</v>
      </c>
      <c r="H139" s="318">
        <v>2945000</v>
      </c>
      <c r="I139" s="337">
        <v>0</v>
      </c>
      <c r="J139" s="345">
        <f t="shared" si="1"/>
        <v>100</v>
      </c>
    </row>
    <row r="140" spans="1:10" ht="57" customHeight="1" x14ac:dyDescent="0.25">
      <c r="A140" s="317" t="s">
        <v>236</v>
      </c>
      <c r="B140" s="247" t="s">
        <v>828</v>
      </c>
      <c r="C140" s="247" t="s">
        <v>834</v>
      </c>
      <c r="D140" s="247" t="s">
        <v>992</v>
      </c>
      <c r="E140" s="247" t="s">
        <v>237</v>
      </c>
      <c r="F140" s="318">
        <v>0</v>
      </c>
      <c r="G140" s="318">
        <v>2945000</v>
      </c>
      <c r="H140" s="318">
        <v>2945000</v>
      </c>
      <c r="I140" s="337">
        <v>0</v>
      </c>
      <c r="J140" s="345">
        <f t="shared" si="1"/>
        <v>100</v>
      </c>
    </row>
    <row r="141" spans="1:10" ht="23.25" customHeight="1" x14ac:dyDescent="0.25">
      <c r="A141" s="317" t="s">
        <v>238</v>
      </c>
      <c r="B141" s="247" t="s">
        <v>828</v>
      </c>
      <c r="C141" s="247" t="s">
        <v>834</v>
      </c>
      <c r="D141" s="247" t="s">
        <v>992</v>
      </c>
      <c r="E141" s="247" t="s">
        <v>239</v>
      </c>
      <c r="F141" s="318">
        <v>0</v>
      </c>
      <c r="G141" s="318">
        <v>2945000</v>
      </c>
      <c r="H141" s="318">
        <v>2945000</v>
      </c>
      <c r="I141" s="337">
        <v>0</v>
      </c>
      <c r="J141" s="345">
        <f t="shared" ref="J141:J204" si="2">H141/G141*100</f>
        <v>100</v>
      </c>
    </row>
    <row r="142" spans="1:10" ht="23.25" customHeight="1" x14ac:dyDescent="0.25">
      <c r="A142" s="317" t="s">
        <v>308</v>
      </c>
      <c r="B142" s="247" t="s">
        <v>828</v>
      </c>
      <c r="C142" s="247" t="s">
        <v>834</v>
      </c>
      <c r="D142" s="247" t="s">
        <v>993</v>
      </c>
      <c r="E142" s="247"/>
      <c r="F142" s="318">
        <v>245889900</v>
      </c>
      <c r="G142" s="318">
        <v>247678200</v>
      </c>
      <c r="H142" s="318">
        <v>247632349.66</v>
      </c>
      <c r="I142" s="337">
        <v>100.70863002506407</v>
      </c>
      <c r="J142" s="345">
        <f t="shared" si="2"/>
        <v>99.981487938785079</v>
      </c>
    </row>
    <row r="143" spans="1:10" ht="57" customHeight="1" x14ac:dyDescent="0.25">
      <c r="A143" s="317" t="s">
        <v>223</v>
      </c>
      <c r="B143" s="247" t="s">
        <v>828</v>
      </c>
      <c r="C143" s="247" t="s">
        <v>834</v>
      </c>
      <c r="D143" s="247" t="s">
        <v>994</v>
      </c>
      <c r="E143" s="247"/>
      <c r="F143" s="318">
        <v>245889900</v>
      </c>
      <c r="G143" s="318">
        <v>247678200</v>
      </c>
      <c r="H143" s="318">
        <v>247632349.66</v>
      </c>
      <c r="I143" s="337">
        <v>100.70863002506407</v>
      </c>
      <c r="J143" s="345">
        <f t="shared" si="2"/>
        <v>99.981487938785079</v>
      </c>
    </row>
    <row r="144" spans="1:10" ht="57" customHeight="1" x14ac:dyDescent="0.25">
      <c r="A144" s="317" t="s">
        <v>236</v>
      </c>
      <c r="B144" s="247" t="s">
        <v>828</v>
      </c>
      <c r="C144" s="247" t="s">
        <v>834</v>
      </c>
      <c r="D144" s="247" t="s">
        <v>995</v>
      </c>
      <c r="E144" s="247" t="s">
        <v>237</v>
      </c>
      <c r="F144" s="318">
        <v>245889900</v>
      </c>
      <c r="G144" s="318">
        <v>247678200</v>
      </c>
      <c r="H144" s="318">
        <v>247632349.66</v>
      </c>
      <c r="I144" s="337">
        <v>100.70863002506407</v>
      </c>
      <c r="J144" s="345">
        <f t="shared" si="2"/>
        <v>99.981487938785079</v>
      </c>
    </row>
    <row r="145" spans="1:10" ht="23.25" customHeight="1" x14ac:dyDescent="0.25">
      <c r="A145" s="317" t="s">
        <v>238</v>
      </c>
      <c r="B145" s="247" t="s">
        <v>828</v>
      </c>
      <c r="C145" s="247" t="s">
        <v>834</v>
      </c>
      <c r="D145" s="247" t="s">
        <v>995</v>
      </c>
      <c r="E145" s="247" t="s">
        <v>239</v>
      </c>
      <c r="F145" s="318">
        <v>245889900</v>
      </c>
      <c r="G145" s="318">
        <v>247678200</v>
      </c>
      <c r="H145" s="318">
        <v>247632349.66</v>
      </c>
      <c r="I145" s="337">
        <v>100.70863002506407</v>
      </c>
      <c r="J145" s="345">
        <f t="shared" si="2"/>
        <v>99.981487938785079</v>
      </c>
    </row>
    <row r="146" spans="1:10" ht="57" customHeight="1" x14ac:dyDescent="0.25">
      <c r="A146" s="317" t="s">
        <v>1413</v>
      </c>
      <c r="B146" s="247" t="s">
        <v>828</v>
      </c>
      <c r="C146" s="247" t="s">
        <v>834</v>
      </c>
      <c r="D146" s="247" t="s">
        <v>628</v>
      </c>
      <c r="E146" s="247"/>
      <c r="F146" s="318">
        <v>42714900</v>
      </c>
      <c r="G146" s="318">
        <v>42534900</v>
      </c>
      <c r="H146" s="318">
        <v>40236167.93</v>
      </c>
      <c r="I146" s="337">
        <v>94.197031785161627</v>
      </c>
      <c r="J146" s="345">
        <f t="shared" si="2"/>
        <v>94.595656578480259</v>
      </c>
    </row>
    <row r="147" spans="1:10" ht="23.25" customHeight="1" x14ac:dyDescent="0.25">
      <c r="A147" s="317" t="s">
        <v>308</v>
      </c>
      <c r="B147" s="247" t="s">
        <v>828</v>
      </c>
      <c r="C147" s="247" t="s">
        <v>834</v>
      </c>
      <c r="D147" s="247" t="s">
        <v>629</v>
      </c>
      <c r="E147" s="247"/>
      <c r="F147" s="318">
        <v>42714900</v>
      </c>
      <c r="G147" s="318">
        <v>42534900</v>
      </c>
      <c r="H147" s="318">
        <v>40236167.93</v>
      </c>
      <c r="I147" s="337">
        <v>94.197031785161627</v>
      </c>
      <c r="J147" s="345">
        <f t="shared" si="2"/>
        <v>94.595656578480259</v>
      </c>
    </row>
    <row r="148" spans="1:10" ht="57" customHeight="1" x14ac:dyDescent="0.25">
      <c r="A148" s="317" t="s">
        <v>223</v>
      </c>
      <c r="B148" s="247" t="s">
        <v>828</v>
      </c>
      <c r="C148" s="247" t="s">
        <v>834</v>
      </c>
      <c r="D148" s="247" t="s">
        <v>630</v>
      </c>
      <c r="E148" s="247"/>
      <c r="F148" s="318">
        <v>42714900</v>
      </c>
      <c r="G148" s="318">
        <v>42534900</v>
      </c>
      <c r="H148" s="318">
        <v>40236167.93</v>
      </c>
      <c r="I148" s="337">
        <v>94.197031785161627</v>
      </c>
      <c r="J148" s="345">
        <f t="shared" si="2"/>
        <v>94.595656578480259</v>
      </c>
    </row>
    <row r="149" spans="1:10" ht="113.25" customHeight="1" x14ac:dyDescent="0.25">
      <c r="A149" s="317" t="s">
        <v>208</v>
      </c>
      <c r="B149" s="247" t="s">
        <v>828</v>
      </c>
      <c r="C149" s="247" t="s">
        <v>834</v>
      </c>
      <c r="D149" s="247" t="s">
        <v>565</v>
      </c>
      <c r="E149" s="247" t="s">
        <v>189</v>
      </c>
      <c r="F149" s="318">
        <v>40093100</v>
      </c>
      <c r="G149" s="318">
        <v>40093100</v>
      </c>
      <c r="H149" s="318">
        <v>38585204.880000003</v>
      </c>
      <c r="I149" s="337">
        <v>96.239015890514835</v>
      </c>
      <c r="J149" s="345">
        <f t="shared" si="2"/>
        <v>96.239015890514835</v>
      </c>
    </row>
    <row r="150" spans="1:10" ht="34.5" customHeight="1" x14ac:dyDescent="0.25">
      <c r="A150" s="317" t="s">
        <v>242</v>
      </c>
      <c r="B150" s="247" t="s">
        <v>828</v>
      </c>
      <c r="C150" s="247" t="s">
        <v>834</v>
      </c>
      <c r="D150" s="247" t="s">
        <v>565</v>
      </c>
      <c r="E150" s="247" t="s">
        <v>243</v>
      </c>
      <c r="F150" s="318">
        <v>40093100</v>
      </c>
      <c r="G150" s="318">
        <v>40093100</v>
      </c>
      <c r="H150" s="318">
        <v>38585204.880000003</v>
      </c>
      <c r="I150" s="337">
        <v>96.239015890514835</v>
      </c>
      <c r="J150" s="345">
        <f t="shared" si="2"/>
        <v>96.239015890514835</v>
      </c>
    </row>
    <row r="151" spans="1:10" ht="45.75" customHeight="1" x14ac:dyDescent="0.25">
      <c r="A151" s="317" t="s">
        <v>211</v>
      </c>
      <c r="B151" s="247" t="s">
        <v>828</v>
      </c>
      <c r="C151" s="247" t="s">
        <v>834</v>
      </c>
      <c r="D151" s="247" t="s">
        <v>565</v>
      </c>
      <c r="E151" s="247" t="s">
        <v>212</v>
      </c>
      <c r="F151" s="318">
        <v>2113800</v>
      </c>
      <c r="G151" s="318">
        <v>2113800</v>
      </c>
      <c r="H151" s="318">
        <v>1338389.05</v>
      </c>
      <c r="I151" s="337">
        <v>63.316730532689945</v>
      </c>
      <c r="J151" s="345">
        <f t="shared" si="2"/>
        <v>63.316730532689945</v>
      </c>
    </row>
    <row r="152" spans="1:10" ht="45.75" customHeight="1" x14ac:dyDescent="0.25">
      <c r="A152" s="317" t="s">
        <v>213</v>
      </c>
      <c r="B152" s="247" t="s">
        <v>828</v>
      </c>
      <c r="C152" s="247" t="s">
        <v>834</v>
      </c>
      <c r="D152" s="247" t="s">
        <v>565</v>
      </c>
      <c r="E152" s="247" t="s">
        <v>214</v>
      </c>
      <c r="F152" s="318">
        <v>2113800</v>
      </c>
      <c r="G152" s="318">
        <v>2113800</v>
      </c>
      <c r="H152" s="318">
        <v>1338389.05</v>
      </c>
      <c r="I152" s="337">
        <v>63.316730532689945</v>
      </c>
      <c r="J152" s="345">
        <f t="shared" si="2"/>
        <v>63.316730532689945</v>
      </c>
    </row>
    <row r="153" spans="1:10" ht="23.25" customHeight="1" x14ac:dyDescent="0.25">
      <c r="A153" s="317" t="s">
        <v>215</v>
      </c>
      <c r="B153" s="247" t="s">
        <v>828</v>
      </c>
      <c r="C153" s="247" t="s">
        <v>834</v>
      </c>
      <c r="D153" s="247" t="s">
        <v>565</v>
      </c>
      <c r="E153" s="247" t="s">
        <v>216</v>
      </c>
      <c r="F153" s="318">
        <v>508000</v>
      </c>
      <c r="G153" s="318">
        <v>328000</v>
      </c>
      <c r="H153" s="318">
        <v>312574</v>
      </c>
      <c r="I153" s="337">
        <v>61.530314960629916</v>
      </c>
      <c r="J153" s="345">
        <f t="shared" si="2"/>
        <v>95.296951219512195</v>
      </c>
    </row>
    <row r="154" spans="1:10" ht="23.25" customHeight="1" x14ac:dyDescent="0.25">
      <c r="A154" s="317" t="s">
        <v>217</v>
      </c>
      <c r="B154" s="247" t="s">
        <v>828</v>
      </c>
      <c r="C154" s="247" t="s">
        <v>834</v>
      </c>
      <c r="D154" s="247" t="s">
        <v>565</v>
      </c>
      <c r="E154" s="247" t="s">
        <v>218</v>
      </c>
      <c r="F154" s="318">
        <v>508000</v>
      </c>
      <c r="G154" s="318">
        <v>328000</v>
      </c>
      <c r="H154" s="318">
        <v>312574</v>
      </c>
      <c r="I154" s="337">
        <v>61.530314960629916</v>
      </c>
      <c r="J154" s="345">
        <f t="shared" si="2"/>
        <v>95.296951219512195</v>
      </c>
    </row>
    <row r="155" spans="1:10" ht="15" customHeight="1" x14ac:dyDescent="0.25">
      <c r="A155" s="317" t="s">
        <v>598</v>
      </c>
      <c r="B155" s="247" t="s">
        <v>828</v>
      </c>
      <c r="C155" s="247" t="s">
        <v>834</v>
      </c>
      <c r="D155" s="247" t="s">
        <v>207</v>
      </c>
      <c r="E155" s="247"/>
      <c r="F155" s="318">
        <v>71200000</v>
      </c>
      <c r="G155" s="318">
        <v>150927626.06999999</v>
      </c>
      <c r="H155" s="318">
        <v>59201953.149999999</v>
      </c>
      <c r="I155" s="337">
        <v>83.148810603932574</v>
      </c>
      <c r="J155" s="345">
        <f t="shared" si="2"/>
        <v>39.225392124396251</v>
      </c>
    </row>
    <row r="156" spans="1:10" ht="23.25" customHeight="1" x14ac:dyDescent="0.25">
      <c r="A156" s="317" t="s">
        <v>215</v>
      </c>
      <c r="B156" s="247" t="s">
        <v>828</v>
      </c>
      <c r="C156" s="247" t="s">
        <v>834</v>
      </c>
      <c r="D156" s="247" t="s">
        <v>566</v>
      </c>
      <c r="E156" s="247" t="s">
        <v>216</v>
      </c>
      <c r="F156" s="318">
        <v>71200000</v>
      </c>
      <c r="G156" s="318">
        <v>150927626.06999999</v>
      </c>
      <c r="H156" s="318">
        <v>59201953.149999999</v>
      </c>
      <c r="I156" s="337">
        <v>83.148810603932574</v>
      </c>
      <c r="J156" s="345">
        <f t="shared" si="2"/>
        <v>39.225392124396251</v>
      </c>
    </row>
    <row r="157" spans="1:10" ht="15" customHeight="1" x14ac:dyDescent="0.25">
      <c r="A157" s="317" t="s">
        <v>240</v>
      </c>
      <c r="B157" s="247" t="s">
        <v>828</v>
      </c>
      <c r="C157" s="247" t="s">
        <v>834</v>
      </c>
      <c r="D157" s="247" t="s">
        <v>566</v>
      </c>
      <c r="E157" s="247" t="s">
        <v>241</v>
      </c>
      <c r="F157" s="318">
        <v>3000000</v>
      </c>
      <c r="G157" s="318">
        <v>58914021.030000001</v>
      </c>
      <c r="H157" s="318">
        <v>58861953.149999999</v>
      </c>
      <c r="I157" s="337">
        <v>1962.0651049999999</v>
      </c>
      <c r="J157" s="345">
        <f t="shared" si="2"/>
        <v>99.911620563170374</v>
      </c>
    </row>
    <row r="158" spans="1:10" ht="90.75" customHeight="1" x14ac:dyDescent="0.25">
      <c r="A158" s="317" t="s">
        <v>249</v>
      </c>
      <c r="B158" s="247" t="s">
        <v>828</v>
      </c>
      <c r="C158" s="247" t="s">
        <v>834</v>
      </c>
      <c r="D158" s="247" t="s">
        <v>893</v>
      </c>
      <c r="E158" s="247" t="s">
        <v>250</v>
      </c>
      <c r="F158" s="318">
        <v>43200000</v>
      </c>
      <c r="G158" s="318">
        <v>23200000</v>
      </c>
      <c r="H158" s="318">
        <v>0</v>
      </c>
      <c r="I158" s="337">
        <v>0</v>
      </c>
      <c r="J158" s="345">
        <f t="shared" si="2"/>
        <v>0</v>
      </c>
    </row>
    <row r="159" spans="1:10" ht="23.25" customHeight="1" x14ac:dyDescent="0.25">
      <c r="A159" s="317" t="s">
        <v>217</v>
      </c>
      <c r="B159" s="247" t="s">
        <v>828</v>
      </c>
      <c r="C159" s="247" t="s">
        <v>834</v>
      </c>
      <c r="D159" s="247" t="s">
        <v>566</v>
      </c>
      <c r="E159" s="247" t="s">
        <v>218</v>
      </c>
      <c r="F159" s="318">
        <v>0</v>
      </c>
      <c r="G159" s="318">
        <v>340000</v>
      </c>
      <c r="H159" s="318">
        <v>340000</v>
      </c>
      <c r="I159" s="337">
        <v>0</v>
      </c>
      <c r="J159" s="345">
        <f t="shared" si="2"/>
        <v>100</v>
      </c>
    </row>
    <row r="160" spans="1:10" ht="15" customHeight="1" x14ac:dyDescent="0.25">
      <c r="A160" s="317" t="s">
        <v>231</v>
      </c>
      <c r="B160" s="247" t="s">
        <v>828</v>
      </c>
      <c r="C160" s="247" t="s">
        <v>834</v>
      </c>
      <c r="D160" s="247" t="s">
        <v>584</v>
      </c>
      <c r="E160" s="247" t="s">
        <v>232</v>
      </c>
      <c r="F160" s="318">
        <v>25000000</v>
      </c>
      <c r="G160" s="318">
        <v>68473605.040000007</v>
      </c>
      <c r="H160" s="318">
        <v>0</v>
      </c>
      <c r="I160" s="337">
        <v>0</v>
      </c>
      <c r="J160" s="345">
        <f t="shared" si="2"/>
        <v>0</v>
      </c>
    </row>
    <row r="161" spans="1:10" s="324" customFormat="1" ht="34.5" customHeight="1" x14ac:dyDescent="0.25">
      <c r="A161" s="325" t="s">
        <v>894</v>
      </c>
      <c r="B161" s="326" t="s">
        <v>830</v>
      </c>
      <c r="C161" s="326"/>
      <c r="D161" s="326"/>
      <c r="E161" s="326"/>
      <c r="F161" s="327">
        <v>105754100</v>
      </c>
      <c r="G161" s="327">
        <v>107672226.87</v>
      </c>
      <c r="H161" s="327">
        <v>99416506.260000005</v>
      </c>
      <c r="I161" s="338">
        <v>94.007235899128261</v>
      </c>
      <c r="J161" s="329">
        <f t="shared" si="2"/>
        <v>92.332544008802103</v>
      </c>
    </row>
    <row r="162" spans="1:10" ht="15" customHeight="1" x14ac:dyDescent="0.25">
      <c r="A162" s="317" t="s">
        <v>835</v>
      </c>
      <c r="B162" s="247" t="s">
        <v>830</v>
      </c>
      <c r="C162" s="247" t="s">
        <v>836</v>
      </c>
      <c r="D162" s="247"/>
      <c r="E162" s="247"/>
      <c r="F162" s="318">
        <v>5200000</v>
      </c>
      <c r="G162" s="318">
        <v>5000000</v>
      </c>
      <c r="H162" s="318">
        <v>4204571</v>
      </c>
      <c r="I162" s="337">
        <v>80.857134615384624</v>
      </c>
      <c r="J162" s="345">
        <f t="shared" si="2"/>
        <v>84.091419999999999</v>
      </c>
    </row>
    <row r="163" spans="1:10" ht="57" customHeight="1" x14ac:dyDescent="0.25">
      <c r="A163" s="317" t="s">
        <v>631</v>
      </c>
      <c r="B163" s="247" t="s">
        <v>830</v>
      </c>
      <c r="C163" s="247" t="s">
        <v>836</v>
      </c>
      <c r="D163" s="247" t="s">
        <v>328</v>
      </c>
      <c r="E163" s="247"/>
      <c r="F163" s="318">
        <v>5200000</v>
      </c>
      <c r="G163" s="318">
        <v>5000000</v>
      </c>
      <c r="H163" s="318">
        <v>4204571</v>
      </c>
      <c r="I163" s="337">
        <v>80.857134615384624</v>
      </c>
      <c r="J163" s="345">
        <f t="shared" si="2"/>
        <v>84.091419999999999</v>
      </c>
    </row>
    <row r="164" spans="1:10" ht="57" customHeight="1" x14ac:dyDescent="0.25">
      <c r="A164" s="317" t="s">
        <v>710</v>
      </c>
      <c r="B164" s="247" t="s">
        <v>830</v>
      </c>
      <c r="C164" s="247" t="s">
        <v>836</v>
      </c>
      <c r="D164" s="247" t="s">
        <v>337</v>
      </c>
      <c r="E164" s="247"/>
      <c r="F164" s="318">
        <v>5200000</v>
      </c>
      <c r="G164" s="318">
        <v>5000000</v>
      </c>
      <c r="H164" s="318">
        <v>4204571</v>
      </c>
      <c r="I164" s="337">
        <v>80.857134615384624</v>
      </c>
      <c r="J164" s="345">
        <f t="shared" si="2"/>
        <v>84.091419999999999</v>
      </c>
    </row>
    <row r="165" spans="1:10" ht="169.5" customHeight="1" x14ac:dyDescent="0.25">
      <c r="A165" s="317" t="s">
        <v>998</v>
      </c>
      <c r="B165" s="247" t="s">
        <v>830</v>
      </c>
      <c r="C165" s="247" t="s">
        <v>836</v>
      </c>
      <c r="D165" s="247" t="s">
        <v>338</v>
      </c>
      <c r="E165" s="247"/>
      <c r="F165" s="318">
        <v>3200000</v>
      </c>
      <c r="G165" s="318">
        <v>3800000</v>
      </c>
      <c r="H165" s="318">
        <v>3681500</v>
      </c>
      <c r="I165" s="337">
        <v>115.046875</v>
      </c>
      <c r="J165" s="345">
        <f t="shared" si="2"/>
        <v>96.881578947368425</v>
      </c>
    </row>
    <row r="166" spans="1:10" ht="45.75" customHeight="1" x14ac:dyDescent="0.25">
      <c r="A166" s="317" t="s">
        <v>211</v>
      </c>
      <c r="B166" s="247" t="s">
        <v>830</v>
      </c>
      <c r="C166" s="247" t="s">
        <v>836</v>
      </c>
      <c r="D166" s="247" t="s">
        <v>567</v>
      </c>
      <c r="E166" s="247" t="s">
        <v>212</v>
      </c>
      <c r="F166" s="318">
        <v>3200000</v>
      </c>
      <c r="G166" s="318">
        <v>3800000</v>
      </c>
      <c r="H166" s="318">
        <v>3681500</v>
      </c>
      <c r="I166" s="337">
        <v>115.046875</v>
      </c>
      <c r="J166" s="345">
        <f t="shared" si="2"/>
        <v>96.881578947368425</v>
      </c>
    </row>
    <row r="167" spans="1:10" ht="45.75" customHeight="1" x14ac:dyDescent="0.25">
      <c r="A167" s="317" t="s">
        <v>213</v>
      </c>
      <c r="B167" s="247" t="s">
        <v>830</v>
      </c>
      <c r="C167" s="247" t="s">
        <v>836</v>
      </c>
      <c r="D167" s="247" t="s">
        <v>567</v>
      </c>
      <c r="E167" s="247" t="s">
        <v>214</v>
      </c>
      <c r="F167" s="318">
        <v>3200000</v>
      </c>
      <c r="G167" s="318">
        <v>3800000</v>
      </c>
      <c r="H167" s="318">
        <v>3681500</v>
      </c>
      <c r="I167" s="337">
        <v>115.046875</v>
      </c>
      <c r="J167" s="345">
        <f t="shared" si="2"/>
        <v>96.881578947368425</v>
      </c>
    </row>
    <row r="168" spans="1:10" ht="102" customHeight="1" x14ac:dyDescent="0.25">
      <c r="A168" s="317" t="s">
        <v>999</v>
      </c>
      <c r="B168" s="247" t="s">
        <v>830</v>
      </c>
      <c r="C168" s="247" t="s">
        <v>836</v>
      </c>
      <c r="D168" s="247" t="s">
        <v>1000</v>
      </c>
      <c r="E168" s="247"/>
      <c r="F168" s="318">
        <v>1000000</v>
      </c>
      <c r="G168" s="318">
        <v>1000000</v>
      </c>
      <c r="H168" s="318">
        <v>374071</v>
      </c>
      <c r="I168" s="337">
        <v>37.4071</v>
      </c>
      <c r="J168" s="345">
        <f t="shared" si="2"/>
        <v>37.4071</v>
      </c>
    </row>
    <row r="169" spans="1:10" ht="45.75" customHeight="1" x14ac:dyDescent="0.25">
      <c r="A169" s="317" t="s">
        <v>211</v>
      </c>
      <c r="B169" s="247" t="s">
        <v>830</v>
      </c>
      <c r="C169" s="247" t="s">
        <v>836</v>
      </c>
      <c r="D169" s="247" t="s">
        <v>1001</v>
      </c>
      <c r="E169" s="247" t="s">
        <v>212</v>
      </c>
      <c r="F169" s="318">
        <v>1000000</v>
      </c>
      <c r="G169" s="318">
        <v>1000000</v>
      </c>
      <c r="H169" s="318">
        <v>374071</v>
      </c>
      <c r="I169" s="337">
        <v>37.4071</v>
      </c>
      <c r="J169" s="345">
        <f t="shared" si="2"/>
        <v>37.4071</v>
      </c>
    </row>
    <row r="170" spans="1:10" ht="45.75" customHeight="1" x14ac:dyDescent="0.25">
      <c r="A170" s="317" t="s">
        <v>213</v>
      </c>
      <c r="B170" s="247" t="s">
        <v>830</v>
      </c>
      <c r="C170" s="247" t="s">
        <v>836</v>
      </c>
      <c r="D170" s="247" t="s">
        <v>1001</v>
      </c>
      <c r="E170" s="247" t="s">
        <v>214</v>
      </c>
      <c r="F170" s="318">
        <v>1000000</v>
      </c>
      <c r="G170" s="318">
        <v>1000000</v>
      </c>
      <c r="H170" s="318">
        <v>374071</v>
      </c>
      <c r="I170" s="337">
        <v>37.4071</v>
      </c>
      <c r="J170" s="345">
        <f t="shared" si="2"/>
        <v>37.4071</v>
      </c>
    </row>
    <row r="171" spans="1:10" ht="102" customHeight="1" x14ac:dyDescent="0.25">
      <c r="A171" s="317" t="s">
        <v>1002</v>
      </c>
      <c r="B171" s="247" t="s">
        <v>830</v>
      </c>
      <c r="C171" s="247" t="s">
        <v>836</v>
      </c>
      <c r="D171" s="247" t="s">
        <v>1003</v>
      </c>
      <c r="E171" s="247"/>
      <c r="F171" s="318">
        <v>1000000</v>
      </c>
      <c r="G171" s="318">
        <v>200000</v>
      </c>
      <c r="H171" s="318">
        <v>149000</v>
      </c>
      <c r="I171" s="337">
        <v>14.899999999999999</v>
      </c>
      <c r="J171" s="345">
        <f t="shared" si="2"/>
        <v>74.5</v>
      </c>
    </row>
    <row r="172" spans="1:10" ht="45.75" customHeight="1" x14ac:dyDescent="0.25">
      <c r="A172" s="317" t="s">
        <v>211</v>
      </c>
      <c r="B172" s="247" t="s">
        <v>830</v>
      </c>
      <c r="C172" s="247" t="s">
        <v>836</v>
      </c>
      <c r="D172" s="247" t="s">
        <v>1004</v>
      </c>
      <c r="E172" s="247" t="s">
        <v>212</v>
      </c>
      <c r="F172" s="318">
        <v>1000000</v>
      </c>
      <c r="G172" s="318">
        <v>200000</v>
      </c>
      <c r="H172" s="318">
        <v>149000</v>
      </c>
      <c r="I172" s="337">
        <v>14.899999999999999</v>
      </c>
      <c r="J172" s="345">
        <f t="shared" si="2"/>
        <v>74.5</v>
      </c>
    </row>
    <row r="173" spans="1:10" ht="45.75" customHeight="1" x14ac:dyDescent="0.25">
      <c r="A173" s="317" t="s">
        <v>213</v>
      </c>
      <c r="B173" s="247" t="s">
        <v>830</v>
      </c>
      <c r="C173" s="247" t="s">
        <v>836</v>
      </c>
      <c r="D173" s="247" t="s">
        <v>1004</v>
      </c>
      <c r="E173" s="247" t="s">
        <v>214</v>
      </c>
      <c r="F173" s="318">
        <v>1000000</v>
      </c>
      <c r="G173" s="318">
        <v>200000</v>
      </c>
      <c r="H173" s="318">
        <v>149000</v>
      </c>
      <c r="I173" s="337">
        <v>14.899999999999999</v>
      </c>
      <c r="J173" s="345">
        <f t="shared" si="2"/>
        <v>74.5</v>
      </c>
    </row>
    <row r="174" spans="1:10" ht="57" customHeight="1" x14ac:dyDescent="0.25">
      <c r="A174" s="317" t="s">
        <v>895</v>
      </c>
      <c r="B174" s="247" t="s">
        <v>830</v>
      </c>
      <c r="C174" s="247" t="s">
        <v>842</v>
      </c>
      <c r="D174" s="247"/>
      <c r="E174" s="247"/>
      <c r="F174" s="318">
        <v>33807500</v>
      </c>
      <c r="G174" s="318">
        <v>33807500</v>
      </c>
      <c r="H174" s="318">
        <v>33376905.329999998</v>
      </c>
      <c r="I174" s="337">
        <v>98.726333890408924</v>
      </c>
      <c r="J174" s="345">
        <f t="shared" si="2"/>
        <v>98.726333890408924</v>
      </c>
    </row>
    <row r="175" spans="1:10" ht="57" customHeight="1" x14ac:dyDescent="0.25">
      <c r="A175" s="317" t="s">
        <v>631</v>
      </c>
      <c r="B175" s="247" t="s">
        <v>830</v>
      </c>
      <c r="C175" s="247" t="s">
        <v>842</v>
      </c>
      <c r="D175" s="247" t="s">
        <v>328</v>
      </c>
      <c r="E175" s="247"/>
      <c r="F175" s="318">
        <v>33807500</v>
      </c>
      <c r="G175" s="318">
        <v>33807500</v>
      </c>
      <c r="H175" s="318">
        <v>33376905.329999998</v>
      </c>
      <c r="I175" s="337">
        <v>98.726333890408924</v>
      </c>
      <c r="J175" s="345">
        <f t="shared" si="2"/>
        <v>98.726333890408924</v>
      </c>
    </row>
    <row r="176" spans="1:10" ht="45.75" customHeight="1" x14ac:dyDescent="0.25">
      <c r="A176" s="317" t="s">
        <v>996</v>
      </c>
      <c r="B176" s="247" t="s">
        <v>830</v>
      </c>
      <c r="C176" s="247" t="s">
        <v>842</v>
      </c>
      <c r="D176" s="247" t="s">
        <v>331</v>
      </c>
      <c r="E176" s="247"/>
      <c r="F176" s="318">
        <v>1150000</v>
      </c>
      <c r="G176" s="318">
        <v>1100500</v>
      </c>
      <c r="H176" s="318">
        <v>755350</v>
      </c>
      <c r="I176" s="337">
        <v>65.682608695652178</v>
      </c>
      <c r="J176" s="345">
        <f t="shared" si="2"/>
        <v>68.636983189459329</v>
      </c>
    </row>
    <row r="177" spans="1:10" ht="34.5" customHeight="1" x14ac:dyDescent="0.25">
      <c r="A177" s="317" t="s">
        <v>997</v>
      </c>
      <c r="B177" s="247" t="s">
        <v>830</v>
      </c>
      <c r="C177" s="247" t="s">
        <v>842</v>
      </c>
      <c r="D177" s="247" t="s">
        <v>332</v>
      </c>
      <c r="E177" s="247"/>
      <c r="F177" s="318">
        <v>250000</v>
      </c>
      <c r="G177" s="318">
        <v>250000</v>
      </c>
      <c r="H177" s="318">
        <v>194804</v>
      </c>
      <c r="I177" s="337">
        <v>77.921599999999998</v>
      </c>
      <c r="J177" s="345">
        <f t="shared" si="2"/>
        <v>77.921599999999998</v>
      </c>
    </row>
    <row r="178" spans="1:10" ht="45.75" customHeight="1" x14ac:dyDescent="0.25">
      <c r="A178" s="317" t="s">
        <v>211</v>
      </c>
      <c r="B178" s="247" t="s">
        <v>830</v>
      </c>
      <c r="C178" s="247" t="s">
        <v>842</v>
      </c>
      <c r="D178" s="247" t="s">
        <v>1007</v>
      </c>
      <c r="E178" s="247" t="s">
        <v>212</v>
      </c>
      <c r="F178" s="318">
        <v>250000</v>
      </c>
      <c r="G178" s="318">
        <v>250000</v>
      </c>
      <c r="H178" s="318">
        <v>194804</v>
      </c>
      <c r="I178" s="337">
        <v>77.921599999999998</v>
      </c>
      <c r="J178" s="345">
        <f t="shared" si="2"/>
        <v>77.921599999999998</v>
      </c>
    </row>
    <row r="179" spans="1:10" ht="45.75" customHeight="1" x14ac:dyDescent="0.25">
      <c r="A179" s="317" t="s">
        <v>213</v>
      </c>
      <c r="B179" s="247" t="s">
        <v>830</v>
      </c>
      <c r="C179" s="247" t="s">
        <v>842</v>
      </c>
      <c r="D179" s="247" t="s">
        <v>1007</v>
      </c>
      <c r="E179" s="247" t="s">
        <v>214</v>
      </c>
      <c r="F179" s="318">
        <v>250000</v>
      </c>
      <c r="G179" s="318">
        <v>250000</v>
      </c>
      <c r="H179" s="318">
        <v>194804</v>
      </c>
      <c r="I179" s="337">
        <v>77.921599999999998</v>
      </c>
      <c r="J179" s="345">
        <f t="shared" si="2"/>
        <v>77.921599999999998</v>
      </c>
    </row>
    <row r="180" spans="1:10" ht="79.5" customHeight="1" x14ac:dyDescent="0.25">
      <c r="A180" s="317" t="s">
        <v>1008</v>
      </c>
      <c r="B180" s="247" t="s">
        <v>830</v>
      </c>
      <c r="C180" s="247" t="s">
        <v>842</v>
      </c>
      <c r="D180" s="247" t="s">
        <v>333</v>
      </c>
      <c r="E180" s="247"/>
      <c r="F180" s="318">
        <v>300000</v>
      </c>
      <c r="G180" s="318">
        <v>300000</v>
      </c>
      <c r="H180" s="318">
        <v>257400</v>
      </c>
      <c r="I180" s="337">
        <v>85.8</v>
      </c>
      <c r="J180" s="345">
        <f t="shared" si="2"/>
        <v>85.8</v>
      </c>
    </row>
    <row r="181" spans="1:10" ht="45.75" customHeight="1" x14ac:dyDescent="0.25">
      <c r="A181" s="317" t="s">
        <v>211</v>
      </c>
      <c r="B181" s="247" t="s">
        <v>830</v>
      </c>
      <c r="C181" s="247" t="s">
        <v>842</v>
      </c>
      <c r="D181" s="247" t="s">
        <v>1009</v>
      </c>
      <c r="E181" s="247" t="s">
        <v>212</v>
      </c>
      <c r="F181" s="318">
        <v>300000</v>
      </c>
      <c r="G181" s="318">
        <v>300000</v>
      </c>
      <c r="H181" s="318">
        <v>257400</v>
      </c>
      <c r="I181" s="337">
        <v>85.8</v>
      </c>
      <c r="J181" s="345">
        <f t="shared" si="2"/>
        <v>85.8</v>
      </c>
    </row>
    <row r="182" spans="1:10" ht="45.75" customHeight="1" x14ac:dyDescent="0.25">
      <c r="A182" s="317" t="s">
        <v>213</v>
      </c>
      <c r="B182" s="247" t="s">
        <v>830</v>
      </c>
      <c r="C182" s="247" t="s">
        <v>842</v>
      </c>
      <c r="D182" s="247" t="s">
        <v>1009</v>
      </c>
      <c r="E182" s="247" t="s">
        <v>214</v>
      </c>
      <c r="F182" s="318">
        <v>300000</v>
      </c>
      <c r="G182" s="318">
        <v>300000</v>
      </c>
      <c r="H182" s="318">
        <v>257400</v>
      </c>
      <c r="I182" s="337">
        <v>85.8</v>
      </c>
      <c r="J182" s="345">
        <f t="shared" si="2"/>
        <v>85.8</v>
      </c>
    </row>
    <row r="183" spans="1:10" ht="113.25" customHeight="1" x14ac:dyDescent="0.25">
      <c r="A183" s="317" t="s">
        <v>1010</v>
      </c>
      <c r="B183" s="247" t="s">
        <v>830</v>
      </c>
      <c r="C183" s="247" t="s">
        <v>842</v>
      </c>
      <c r="D183" s="247" t="s">
        <v>1011</v>
      </c>
      <c r="E183" s="247"/>
      <c r="F183" s="318">
        <v>600000</v>
      </c>
      <c r="G183" s="318">
        <v>550500</v>
      </c>
      <c r="H183" s="318">
        <v>303146</v>
      </c>
      <c r="I183" s="337">
        <v>50.524333333333338</v>
      </c>
      <c r="J183" s="345">
        <f t="shared" si="2"/>
        <v>55.067393278837415</v>
      </c>
    </row>
    <row r="184" spans="1:10" ht="45.75" customHeight="1" x14ac:dyDescent="0.25">
      <c r="A184" s="317" t="s">
        <v>211</v>
      </c>
      <c r="B184" s="247" t="s">
        <v>830</v>
      </c>
      <c r="C184" s="247" t="s">
        <v>842</v>
      </c>
      <c r="D184" s="247" t="s">
        <v>1012</v>
      </c>
      <c r="E184" s="247" t="s">
        <v>212</v>
      </c>
      <c r="F184" s="318">
        <v>600000</v>
      </c>
      <c r="G184" s="318">
        <v>550500</v>
      </c>
      <c r="H184" s="318">
        <v>303146</v>
      </c>
      <c r="I184" s="337">
        <v>50.524333333333338</v>
      </c>
      <c r="J184" s="345">
        <f t="shared" si="2"/>
        <v>55.067393278837415</v>
      </c>
    </row>
    <row r="185" spans="1:10" ht="45.75" customHeight="1" x14ac:dyDescent="0.25">
      <c r="A185" s="317" t="s">
        <v>213</v>
      </c>
      <c r="B185" s="247" t="s">
        <v>830</v>
      </c>
      <c r="C185" s="247" t="s">
        <v>842</v>
      </c>
      <c r="D185" s="247" t="s">
        <v>1012</v>
      </c>
      <c r="E185" s="247" t="s">
        <v>214</v>
      </c>
      <c r="F185" s="318">
        <v>600000</v>
      </c>
      <c r="G185" s="318">
        <v>550500</v>
      </c>
      <c r="H185" s="318">
        <v>303146</v>
      </c>
      <c r="I185" s="337">
        <v>50.524333333333338</v>
      </c>
      <c r="J185" s="345">
        <f t="shared" si="2"/>
        <v>55.067393278837415</v>
      </c>
    </row>
    <row r="186" spans="1:10" ht="79.5" customHeight="1" x14ac:dyDescent="0.25">
      <c r="A186" s="317" t="s">
        <v>1005</v>
      </c>
      <c r="B186" s="247" t="s">
        <v>830</v>
      </c>
      <c r="C186" s="247" t="s">
        <v>842</v>
      </c>
      <c r="D186" s="247" t="s">
        <v>709</v>
      </c>
      <c r="E186" s="247"/>
      <c r="F186" s="318">
        <v>500000</v>
      </c>
      <c r="G186" s="318">
        <v>549500</v>
      </c>
      <c r="H186" s="318">
        <v>499500</v>
      </c>
      <c r="I186" s="337">
        <v>99.9</v>
      </c>
      <c r="J186" s="345">
        <f t="shared" si="2"/>
        <v>90.900818926296637</v>
      </c>
    </row>
    <row r="187" spans="1:10" ht="79.5" customHeight="1" x14ac:dyDescent="0.25">
      <c r="A187" s="317" t="s">
        <v>1006</v>
      </c>
      <c r="B187" s="247" t="s">
        <v>830</v>
      </c>
      <c r="C187" s="247" t="s">
        <v>842</v>
      </c>
      <c r="D187" s="247" t="s">
        <v>837</v>
      </c>
      <c r="E187" s="247"/>
      <c r="F187" s="318">
        <v>500000</v>
      </c>
      <c r="G187" s="318">
        <v>549500</v>
      </c>
      <c r="H187" s="318">
        <v>499500</v>
      </c>
      <c r="I187" s="337">
        <v>99.9</v>
      </c>
      <c r="J187" s="345">
        <f t="shared" si="2"/>
        <v>90.900818926296637</v>
      </c>
    </row>
    <row r="188" spans="1:10" ht="45.75" customHeight="1" x14ac:dyDescent="0.25">
      <c r="A188" s="317" t="s">
        <v>211</v>
      </c>
      <c r="B188" s="247" t="s">
        <v>830</v>
      </c>
      <c r="C188" s="247" t="s">
        <v>842</v>
      </c>
      <c r="D188" s="247" t="s">
        <v>1013</v>
      </c>
      <c r="E188" s="247" t="s">
        <v>212</v>
      </c>
      <c r="F188" s="318">
        <v>500000</v>
      </c>
      <c r="G188" s="318">
        <v>549500</v>
      </c>
      <c r="H188" s="318">
        <v>499500</v>
      </c>
      <c r="I188" s="337">
        <v>99.9</v>
      </c>
      <c r="J188" s="345">
        <f t="shared" si="2"/>
        <v>90.900818926296637</v>
      </c>
    </row>
    <row r="189" spans="1:10" ht="45.75" customHeight="1" x14ac:dyDescent="0.25">
      <c r="A189" s="317" t="s">
        <v>213</v>
      </c>
      <c r="B189" s="247" t="s">
        <v>830</v>
      </c>
      <c r="C189" s="247" t="s">
        <v>842</v>
      </c>
      <c r="D189" s="247" t="s">
        <v>1013</v>
      </c>
      <c r="E189" s="247" t="s">
        <v>214</v>
      </c>
      <c r="F189" s="318">
        <v>500000</v>
      </c>
      <c r="G189" s="318">
        <v>549500</v>
      </c>
      <c r="H189" s="318">
        <v>499500</v>
      </c>
      <c r="I189" s="337">
        <v>99.9</v>
      </c>
      <c r="J189" s="345">
        <f t="shared" si="2"/>
        <v>90.900818926296637</v>
      </c>
    </row>
    <row r="190" spans="1:10" ht="23.25" customHeight="1" x14ac:dyDescent="0.25">
      <c r="A190" s="317" t="s">
        <v>308</v>
      </c>
      <c r="B190" s="247" t="s">
        <v>830</v>
      </c>
      <c r="C190" s="247" t="s">
        <v>842</v>
      </c>
      <c r="D190" s="247" t="s">
        <v>632</v>
      </c>
      <c r="E190" s="247"/>
      <c r="F190" s="318">
        <v>32157500</v>
      </c>
      <c r="G190" s="318">
        <v>32157500</v>
      </c>
      <c r="H190" s="318">
        <v>32122055.329999998</v>
      </c>
      <c r="I190" s="337">
        <v>99.889777905620775</v>
      </c>
      <c r="J190" s="345">
        <f t="shared" si="2"/>
        <v>99.889777905620775</v>
      </c>
    </row>
    <row r="191" spans="1:10" ht="57" customHeight="1" x14ac:dyDescent="0.25">
      <c r="A191" s="317" t="s">
        <v>223</v>
      </c>
      <c r="B191" s="247" t="s">
        <v>830</v>
      </c>
      <c r="C191" s="247" t="s">
        <v>842</v>
      </c>
      <c r="D191" s="247" t="s">
        <v>633</v>
      </c>
      <c r="E191" s="247"/>
      <c r="F191" s="318">
        <v>32157500</v>
      </c>
      <c r="G191" s="318">
        <v>32157500</v>
      </c>
      <c r="H191" s="318">
        <v>32122055.329999998</v>
      </c>
      <c r="I191" s="337">
        <v>99.889777905620775</v>
      </c>
      <c r="J191" s="345">
        <f t="shared" si="2"/>
        <v>99.889777905620775</v>
      </c>
    </row>
    <row r="192" spans="1:10" ht="113.25" customHeight="1" x14ac:dyDescent="0.25">
      <c r="A192" s="317" t="s">
        <v>208</v>
      </c>
      <c r="B192" s="247" t="s">
        <v>830</v>
      </c>
      <c r="C192" s="247" t="s">
        <v>842</v>
      </c>
      <c r="D192" s="247" t="s">
        <v>568</v>
      </c>
      <c r="E192" s="247" t="s">
        <v>189</v>
      </c>
      <c r="F192" s="318">
        <v>32155500</v>
      </c>
      <c r="G192" s="318">
        <v>32155500</v>
      </c>
      <c r="H192" s="318">
        <v>32121805.329999998</v>
      </c>
      <c r="I192" s="337">
        <v>99.895213353858594</v>
      </c>
      <c r="J192" s="345">
        <f t="shared" si="2"/>
        <v>99.895213353858594</v>
      </c>
    </row>
    <row r="193" spans="1:10" ht="34.5" customHeight="1" x14ac:dyDescent="0.25">
      <c r="A193" s="317" t="s">
        <v>242</v>
      </c>
      <c r="B193" s="247" t="s">
        <v>830</v>
      </c>
      <c r="C193" s="247" t="s">
        <v>842</v>
      </c>
      <c r="D193" s="247" t="s">
        <v>568</v>
      </c>
      <c r="E193" s="247" t="s">
        <v>243</v>
      </c>
      <c r="F193" s="318">
        <v>32155500</v>
      </c>
      <c r="G193" s="318">
        <v>32155500</v>
      </c>
      <c r="H193" s="318">
        <v>32121805.329999998</v>
      </c>
      <c r="I193" s="337">
        <v>99.895213353858594</v>
      </c>
      <c r="J193" s="345">
        <f t="shared" si="2"/>
        <v>99.895213353858594</v>
      </c>
    </row>
    <row r="194" spans="1:10" ht="23.25" customHeight="1" x14ac:dyDescent="0.25">
      <c r="A194" s="317" t="s">
        <v>215</v>
      </c>
      <c r="B194" s="247" t="s">
        <v>830</v>
      </c>
      <c r="C194" s="247" t="s">
        <v>842</v>
      </c>
      <c r="D194" s="247" t="s">
        <v>568</v>
      </c>
      <c r="E194" s="247" t="s">
        <v>216</v>
      </c>
      <c r="F194" s="318">
        <v>2000</v>
      </c>
      <c r="G194" s="318">
        <v>2000</v>
      </c>
      <c r="H194" s="318">
        <v>250</v>
      </c>
      <c r="I194" s="337">
        <v>12.5</v>
      </c>
      <c r="J194" s="345">
        <f t="shared" si="2"/>
        <v>12.5</v>
      </c>
    </row>
    <row r="195" spans="1:10" ht="23.25" customHeight="1" x14ac:dyDescent="0.25">
      <c r="A195" s="317" t="s">
        <v>217</v>
      </c>
      <c r="B195" s="247" t="s">
        <v>830</v>
      </c>
      <c r="C195" s="247" t="s">
        <v>842</v>
      </c>
      <c r="D195" s="247" t="s">
        <v>568</v>
      </c>
      <c r="E195" s="247" t="s">
        <v>218</v>
      </c>
      <c r="F195" s="318">
        <v>2000</v>
      </c>
      <c r="G195" s="318">
        <v>2000</v>
      </c>
      <c r="H195" s="318">
        <v>250</v>
      </c>
      <c r="I195" s="337">
        <v>12.5</v>
      </c>
      <c r="J195" s="345">
        <f t="shared" si="2"/>
        <v>12.5</v>
      </c>
    </row>
    <row r="196" spans="1:10" ht="45.75" customHeight="1" x14ac:dyDescent="0.25">
      <c r="A196" s="317" t="s">
        <v>254</v>
      </c>
      <c r="B196" s="247" t="s">
        <v>830</v>
      </c>
      <c r="C196" s="247" t="s">
        <v>838</v>
      </c>
      <c r="D196" s="247"/>
      <c r="E196" s="247"/>
      <c r="F196" s="318">
        <v>66746600</v>
      </c>
      <c r="G196" s="318">
        <v>68864726.870000005</v>
      </c>
      <c r="H196" s="318">
        <v>61835029.93</v>
      </c>
      <c r="I196" s="337">
        <v>92.641467775137613</v>
      </c>
      <c r="J196" s="345">
        <f t="shared" si="2"/>
        <v>89.792020879905067</v>
      </c>
    </row>
    <row r="197" spans="1:10" ht="57" customHeight="1" x14ac:dyDescent="0.25">
      <c r="A197" s="317" t="s">
        <v>631</v>
      </c>
      <c r="B197" s="247" t="s">
        <v>830</v>
      </c>
      <c r="C197" s="247" t="s">
        <v>838</v>
      </c>
      <c r="D197" s="247" t="s">
        <v>328</v>
      </c>
      <c r="E197" s="247"/>
      <c r="F197" s="318">
        <v>66746600</v>
      </c>
      <c r="G197" s="318">
        <v>68864726.870000005</v>
      </c>
      <c r="H197" s="318">
        <v>61835029.93</v>
      </c>
      <c r="I197" s="337">
        <v>92.641467775137613</v>
      </c>
      <c r="J197" s="345">
        <f t="shared" si="2"/>
        <v>89.792020879905067</v>
      </c>
    </row>
    <row r="198" spans="1:10" ht="34.5" customHeight="1" x14ac:dyDescent="0.25">
      <c r="A198" s="317" t="s">
        <v>634</v>
      </c>
      <c r="B198" s="247" t="s">
        <v>830</v>
      </c>
      <c r="C198" s="247" t="s">
        <v>838</v>
      </c>
      <c r="D198" s="247" t="s">
        <v>329</v>
      </c>
      <c r="E198" s="247"/>
      <c r="F198" s="318">
        <v>62688600</v>
      </c>
      <c r="G198" s="318">
        <v>61197066.869999997</v>
      </c>
      <c r="H198" s="318">
        <v>54822422.579999998</v>
      </c>
      <c r="I198" s="337">
        <v>87.45198103004374</v>
      </c>
      <c r="J198" s="345">
        <f t="shared" si="2"/>
        <v>89.583415323578237</v>
      </c>
    </row>
    <row r="199" spans="1:10" ht="102" customHeight="1" x14ac:dyDescent="0.25">
      <c r="A199" s="317" t="s">
        <v>1014</v>
      </c>
      <c r="B199" s="247" t="s">
        <v>830</v>
      </c>
      <c r="C199" s="247" t="s">
        <v>838</v>
      </c>
      <c r="D199" s="247" t="s">
        <v>330</v>
      </c>
      <c r="E199" s="247"/>
      <c r="F199" s="318">
        <v>1820000</v>
      </c>
      <c r="G199" s="318">
        <v>1842500</v>
      </c>
      <c r="H199" s="318">
        <v>1284093.6299999999</v>
      </c>
      <c r="I199" s="337">
        <v>70.55459505494504</v>
      </c>
      <c r="J199" s="345">
        <f t="shared" si="2"/>
        <v>69.693005698778833</v>
      </c>
    </row>
    <row r="200" spans="1:10" ht="45.75" customHeight="1" x14ac:dyDescent="0.25">
      <c r="A200" s="317" t="s">
        <v>211</v>
      </c>
      <c r="B200" s="247" t="s">
        <v>830</v>
      </c>
      <c r="C200" s="247" t="s">
        <v>838</v>
      </c>
      <c r="D200" s="247" t="s">
        <v>1015</v>
      </c>
      <c r="E200" s="247" t="s">
        <v>212</v>
      </c>
      <c r="F200" s="318">
        <v>1820000</v>
      </c>
      <c r="G200" s="318">
        <v>1842500</v>
      </c>
      <c r="H200" s="318">
        <v>1284093.6299999999</v>
      </c>
      <c r="I200" s="337">
        <v>70.55459505494504</v>
      </c>
      <c r="J200" s="345">
        <f t="shared" si="2"/>
        <v>69.693005698778833</v>
      </c>
    </row>
    <row r="201" spans="1:10" ht="45.75" customHeight="1" x14ac:dyDescent="0.25">
      <c r="A201" s="317" t="s">
        <v>213</v>
      </c>
      <c r="B201" s="247" t="s">
        <v>830</v>
      </c>
      <c r="C201" s="247" t="s">
        <v>838</v>
      </c>
      <c r="D201" s="247" t="s">
        <v>1015</v>
      </c>
      <c r="E201" s="247" t="s">
        <v>214</v>
      </c>
      <c r="F201" s="318">
        <v>1820000</v>
      </c>
      <c r="G201" s="318">
        <v>1842500</v>
      </c>
      <c r="H201" s="318">
        <v>1284093.6299999999</v>
      </c>
      <c r="I201" s="337">
        <v>70.55459505494504</v>
      </c>
      <c r="J201" s="345">
        <f t="shared" si="2"/>
        <v>69.693005698778833</v>
      </c>
    </row>
    <row r="202" spans="1:10" ht="57" customHeight="1" x14ac:dyDescent="0.25">
      <c r="A202" s="317" t="s">
        <v>635</v>
      </c>
      <c r="B202" s="247" t="s">
        <v>830</v>
      </c>
      <c r="C202" s="247" t="s">
        <v>838</v>
      </c>
      <c r="D202" s="247" t="s">
        <v>636</v>
      </c>
      <c r="E202" s="247"/>
      <c r="F202" s="318">
        <v>13558600</v>
      </c>
      <c r="G202" s="318">
        <v>13558600</v>
      </c>
      <c r="H202" s="318">
        <v>9091337.2699999996</v>
      </c>
      <c r="I202" s="337">
        <v>67.052182894989159</v>
      </c>
      <c r="J202" s="345">
        <f t="shared" si="2"/>
        <v>67.052182894989159</v>
      </c>
    </row>
    <row r="203" spans="1:10" ht="113.25" customHeight="1" x14ac:dyDescent="0.25">
      <c r="A203" s="317" t="s">
        <v>208</v>
      </c>
      <c r="B203" s="247" t="s">
        <v>830</v>
      </c>
      <c r="C203" s="247" t="s">
        <v>838</v>
      </c>
      <c r="D203" s="247" t="s">
        <v>570</v>
      </c>
      <c r="E203" s="247" t="s">
        <v>189</v>
      </c>
      <c r="F203" s="318">
        <v>13558600</v>
      </c>
      <c r="G203" s="318">
        <v>13558600</v>
      </c>
      <c r="H203" s="318">
        <v>9091337.2699999996</v>
      </c>
      <c r="I203" s="337">
        <v>67.052182894989159</v>
      </c>
      <c r="J203" s="345">
        <f t="shared" si="2"/>
        <v>67.052182894989159</v>
      </c>
    </row>
    <row r="204" spans="1:10" ht="34.5" customHeight="1" x14ac:dyDescent="0.25">
      <c r="A204" s="317" t="s">
        <v>209</v>
      </c>
      <c r="B204" s="247" t="s">
        <v>830</v>
      </c>
      <c r="C204" s="247" t="s">
        <v>838</v>
      </c>
      <c r="D204" s="247" t="s">
        <v>570</v>
      </c>
      <c r="E204" s="247" t="s">
        <v>191</v>
      </c>
      <c r="F204" s="318">
        <v>13558600</v>
      </c>
      <c r="G204" s="318">
        <v>13558600</v>
      </c>
      <c r="H204" s="318">
        <v>9091337.2699999996</v>
      </c>
      <c r="I204" s="337">
        <v>67.052182894989159</v>
      </c>
      <c r="J204" s="345">
        <f t="shared" si="2"/>
        <v>67.052182894989159</v>
      </c>
    </row>
    <row r="205" spans="1:10" ht="68.25" customHeight="1" x14ac:dyDescent="0.25">
      <c r="A205" s="317" t="s">
        <v>1016</v>
      </c>
      <c r="B205" s="247" t="s">
        <v>830</v>
      </c>
      <c r="C205" s="247" t="s">
        <v>838</v>
      </c>
      <c r="D205" s="247" t="s">
        <v>637</v>
      </c>
      <c r="E205" s="247"/>
      <c r="F205" s="318">
        <v>80000</v>
      </c>
      <c r="G205" s="318">
        <v>80000</v>
      </c>
      <c r="H205" s="318">
        <v>0</v>
      </c>
      <c r="I205" s="337">
        <v>0</v>
      </c>
      <c r="J205" s="345">
        <f t="shared" ref="J205:J268" si="3">H205/G205*100</f>
        <v>0</v>
      </c>
    </row>
    <row r="206" spans="1:10" ht="45.75" customHeight="1" x14ac:dyDescent="0.25">
      <c r="A206" s="317" t="s">
        <v>211</v>
      </c>
      <c r="B206" s="247" t="s">
        <v>830</v>
      </c>
      <c r="C206" s="247" t="s">
        <v>838</v>
      </c>
      <c r="D206" s="247" t="s">
        <v>1017</v>
      </c>
      <c r="E206" s="247" t="s">
        <v>212</v>
      </c>
      <c r="F206" s="318">
        <v>80000</v>
      </c>
      <c r="G206" s="318">
        <v>80000</v>
      </c>
      <c r="H206" s="318">
        <v>0</v>
      </c>
      <c r="I206" s="337">
        <v>0</v>
      </c>
      <c r="J206" s="345">
        <f t="shared" si="3"/>
        <v>0</v>
      </c>
    </row>
    <row r="207" spans="1:10" ht="45.75" customHeight="1" x14ac:dyDescent="0.25">
      <c r="A207" s="317" t="s">
        <v>213</v>
      </c>
      <c r="B207" s="247" t="s">
        <v>830</v>
      </c>
      <c r="C207" s="247" t="s">
        <v>838</v>
      </c>
      <c r="D207" s="247" t="s">
        <v>1017</v>
      </c>
      <c r="E207" s="247" t="s">
        <v>214</v>
      </c>
      <c r="F207" s="318">
        <v>80000</v>
      </c>
      <c r="G207" s="318">
        <v>80000</v>
      </c>
      <c r="H207" s="318">
        <v>0</v>
      </c>
      <c r="I207" s="337">
        <v>0</v>
      </c>
      <c r="J207" s="345">
        <f t="shared" si="3"/>
        <v>0</v>
      </c>
    </row>
    <row r="208" spans="1:10" ht="79.5" customHeight="1" x14ac:dyDescent="0.25">
      <c r="A208" s="317" t="s">
        <v>256</v>
      </c>
      <c r="B208" s="247" t="s">
        <v>830</v>
      </c>
      <c r="C208" s="247" t="s">
        <v>838</v>
      </c>
      <c r="D208" s="247" t="s">
        <v>638</v>
      </c>
      <c r="E208" s="247"/>
      <c r="F208" s="318">
        <v>45130000</v>
      </c>
      <c r="G208" s="318">
        <v>43615966.869999997</v>
      </c>
      <c r="H208" s="318">
        <v>42855466.689999998</v>
      </c>
      <c r="I208" s="337">
        <v>94.960041413693759</v>
      </c>
      <c r="J208" s="345">
        <f t="shared" si="3"/>
        <v>98.256372070653129</v>
      </c>
    </row>
    <row r="209" spans="1:10" ht="45.75" customHeight="1" x14ac:dyDescent="0.25">
      <c r="A209" s="317" t="s">
        <v>211</v>
      </c>
      <c r="B209" s="247" t="s">
        <v>830</v>
      </c>
      <c r="C209" s="247" t="s">
        <v>838</v>
      </c>
      <c r="D209" s="247" t="s">
        <v>571</v>
      </c>
      <c r="E209" s="247" t="s">
        <v>212</v>
      </c>
      <c r="F209" s="318">
        <v>45130000</v>
      </c>
      <c r="G209" s="318">
        <v>43615966.869999997</v>
      </c>
      <c r="H209" s="318">
        <v>42855466.689999998</v>
      </c>
      <c r="I209" s="337">
        <v>94.960041413693759</v>
      </c>
      <c r="J209" s="345">
        <f t="shared" si="3"/>
        <v>98.256372070653129</v>
      </c>
    </row>
    <row r="210" spans="1:10" ht="45.75" customHeight="1" x14ac:dyDescent="0.25">
      <c r="A210" s="317" t="s">
        <v>213</v>
      </c>
      <c r="B210" s="247" t="s">
        <v>830</v>
      </c>
      <c r="C210" s="247" t="s">
        <v>838</v>
      </c>
      <c r="D210" s="247" t="s">
        <v>571</v>
      </c>
      <c r="E210" s="247" t="s">
        <v>214</v>
      </c>
      <c r="F210" s="318">
        <v>45130000</v>
      </c>
      <c r="G210" s="318">
        <v>43615966.869999997</v>
      </c>
      <c r="H210" s="318">
        <v>42855466.689999998</v>
      </c>
      <c r="I210" s="337">
        <v>94.960041413693759</v>
      </c>
      <c r="J210" s="345">
        <f t="shared" si="3"/>
        <v>98.256372070653129</v>
      </c>
    </row>
    <row r="211" spans="1:10" ht="180.75" customHeight="1" x14ac:dyDescent="0.25">
      <c r="A211" s="317" t="s">
        <v>639</v>
      </c>
      <c r="B211" s="247" t="s">
        <v>830</v>
      </c>
      <c r="C211" s="247" t="s">
        <v>838</v>
      </c>
      <c r="D211" s="247" t="s">
        <v>640</v>
      </c>
      <c r="E211" s="247"/>
      <c r="F211" s="318">
        <v>2100000</v>
      </c>
      <c r="G211" s="318">
        <v>2100000</v>
      </c>
      <c r="H211" s="318">
        <v>1591524.99</v>
      </c>
      <c r="I211" s="337">
        <v>75.786904285714286</v>
      </c>
      <c r="J211" s="345">
        <f t="shared" si="3"/>
        <v>75.786904285714286</v>
      </c>
    </row>
    <row r="212" spans="1:10" ht="45.75" customHeight="1" x14ac:dyDescent="0.25">
      <c r="A212" s="317" t="s">
        <v>211</v>
      </c>
      <c r="B212" s="247" t="s">
        <v>830</v>
      </c>
      <c r="C212" s="247" t="s">
        <v>838</v>
      </c>
      <c r="D212" s="247" t="s">
        <v>572</v>
      </c>
      <c r="E212" s="247" t="s">
        <v>212</v>
      </c>
      <c r="F212" s="318">
        <v>2100000</v>
      </c>
      <c r="G212" s="318">
        <v>2100000</v>
      </c>
      <c r="H212" s="318">
        <v>1591524.99</v>
      </c>
      <c r="I212" s="337">
        <v>75.786904285714286</v>
      </c>
      <c r="J212" s="345">
        <f t="shared" si="3"/>
        <v>75.786904285714286</v>
      </c>
    </row>
    <row r="213" spans="1:10" ht="45.75" customHeight="1" x14ac:dyDescent="0.25">
      <c r="A213" s="317" t="s">
        <v>213</v>
      </c>
      <c r="B213" s="247" t="s">
        <v>830</v>
      </c>
      <c r="C213" s="247" t="s">
        <v>838</v>
      </c>
      <c r="D213" s="247" t="s">
        <v>572</v>
      </c>
      <c r="E213" s="247" t="s">
        <v>214</v>
      </c>
      <c r="F213" s="318">
        <v>2100000</v>
      </c>
      <c r="G213" s="318">
        <v>2100000</v>
      </c>
      <c r="H213" s="318">
        <v>1591524.99</v>
      </c>
      <c r="I213" s="337">
        <v>75.786904285714286</v>
      </c>
      <c r="J213" s="345">
        <f t="shared" si="3"/>
        <v>75.786904285714286</v>
      </c>
    </row>
    <row r="214" spans="1:10" ht="57" customHeight="1" x14ac:dyDescent="0.25">
      <c r="A214" s="317" t="s">
        <v>641</v>
      </c>
      <c r="B214" s="247" t="s">
        <v>830</v>
      </c>
      <c r="C214" s="247" t="s">
        <v>838</v>
      </c>
      <c r="D214" s="247" t="s">
        <v>334</v>
      </c>
      <c r="E214" s="247"/>
      <c r="F214" s="318">
        <v>4058000</v>
      </c>
      <c r="G214" s="318">
        <v>7667660</v>
      </c>
      <c r="H214" s="318">
        <v>7012607.3499999996</v>
      </c>
      <c r="I214" s="337">
        <v>172.80944677180875</v>
      </c>
      <c r="J214" s="345">
        <f t="shared" si="3"/>
        <v>91.456941883182083</v>
      </c>
    </row>
    <row r="215" spans="1:10" ht="68.25" customHeight="1" x14ac:dyDescent="0.25">
      <c r="A215" s="317" t="s">
        <v>1018</v>
      </c>
      <c r="B215" s="247" t="s">
        <v>830</v>
      </c>
      <c r="C215" s="247" t="s">
        <v>838</v>
      </c>
      <c r="D215" s="247" t="s">
        <v>335</v>
      </c>
      <c r="E215" s="247"/>
      <c r="F215" s="318">
        <v>4058000</v>
      </c>
      <c r="G215" s="318">
        <v>7667660</v>
      </c>
      <c r="H215" s="318">
        <v>7012607.3499999996</v>
      </c>
      <c r="I215" s="337">
        <v>172.80944677180875</v>
      </c>
      <c r="J215" s="345">
        <f t="shared" si="3"/>
        <v>91.456941883182083</v>
      </c>
    </row>
    <row r="216" spans="1:10" ht="45.75" customHeight="1" x14ac:dyDescent="0.25">
      <c r="A216" s="317" t="s">
        <v>211</v>
      </c>
      <c r="B216" s="247" t="s">
        <v>830</v>
      </c>
      <c r="C216" s="247" t="s">
        <v>838</v>
      </c>
      <c r="D216" s="247" t="s">
        <v>573</v>
      </c>
      <c r="E216" s="247" t="s">
        <v>212</v>
      </c>
      <c r="F216" s="318">
        <v>4058000</v>
      </c>
      <c r="G216" s="318">
        <v>7667660</v>
      </c>
      <c r="H216" s="318">
        <v>7012607.3499999996</v>
      </c>
      <c r="I216" s="337">
        <v>172.80944677180875</v>
      </c>
      <c r="J216" s="345">
        <f t="shared" si="3"/>
        <v>91.456941883182083</v>
      </c>
    </row>
    <row r="217" spans="1:10" ht="45.75" customHeight="1" x14ac:dyDescent="0.25">
      <c r="A217" s="317" t="s">
        <v>213</v>
      </c>
      <c r="B217" s="247" t="s">
        <v>830</v>
      </c>
      <c r="C217" s="247" t="s">
        <v>838</v>
      </c>
      <c r="D217" s="247" t="s">
        <v>573</v>
      </c>
      <c r="E217" s="247" t="s">
        <v>214</v>
      </c>
      <c r="F217" s="318">
        <v>4058000</v>
      </c>
      <c r="G217" s="318">
        <v>7667660</v>
      </c>
      <c r="H217" s="318">
        <v>7012607.3499999996</v>
      </c>
      <c r="I217" s="337">
        <v>172.80944677180875</v>
      </c>
      <c r="J217" s="345">
        <f t="shared" si="3"/>
        <v>91.456941883182083</v>
      </c>
    </row>
    <row r="218" spans="1:10" s="324" customFormat="1" ht="15" customHeight="1" x14ac:dyDescent="0.25">
      <c r="A218" s="325" t="s">
        <v>896</v>
      </c>
      <c r="B218" s="326" t="s">
        <v>831</v>
      </c>
      <c r="C218" s="326"/>
      <c r="D218" s="326"/>
      <c r="E218" s="326"/>
      <c r="F218" s="327">
        <v>911309730</v>
      </c>
      <c r="G218" s="327">
        <v>1095390844</v>
      </c>
      <c r="H218" s="327">
        <v>1026451919.6</v>
      </c>
      <c r="I218" s="338">
        <v>112.63480305428102</v>
      </c>
      <c r="J218" s="329">
        <f t="shared" si="3"/>
        <v>93.706454205125709</v>
      </c>
    </row>
    <row r="219" spans="1:10" ht="23.25" customHeight="1" x14ac:dyDescent="0.25">
      <c r="A219" s="317" t="s">
        <v>257</v>
      </c>
      <c r="B219" s="247" t="s">
        <v>831</v>
      </c>
      <c r="C219" s="247" t="s">
        <v>839</v>
      </c>
      <c r="D219" s="247"/>
      <c r="E219" s="247"/>
      <c r="F219" s="318">
        <v>8214000</v>
      </c>
      <c r="G219" s="318">
        <v>10169000</v>
      </c>
      <c r="H219" s="318">
        <v>6464071.8899999997</v>
      </c>
      <c r="I219" s="337">
        <v>78.695786340394449</v>
      </c>
      <c r="J219" s="345">
        <f t="shared" si="3"/>
        <v>63.566445963221554</v>
      </c>
    </row>
    <row r="220" spans="1:10" ht="34.5" customHeight="1" x14ac:dyDescent="0.25">
      <c r="A220" s="317" t="s">
        <v>642</v>
      </c>
      <c r="B220" s="247" t="s">
        <v>831</v>
      </c>
      <c r="C220" s="247" t="s">
        <v>839</v>
      </c>
      <c r="D220" s="247" t="s">
        <v>284</v>
      </c>
      <c r="E220" s="247"/>
      <c r="F220" s="318">
        <v>8214000</v>
      </c>
      <c r="G220" s="318">
        <v>10169000</v>
      </c>
      <c r="H220" s="318">
        <v>6464071.8899999997</v>
      </c>
      <c r="I220" s="337">
        <v>78.695786340394449</v>
      </c>
      <c r="J220" s="345">
        <f t="shared" si="3"/>
        <v>63.566445963221554</v>
      </c>
    </row>
    <row r="221" spans="1:10" ht="68.25" customHeight="1" x14ac:dyDescent="0.25">
      <c r="A221" s="317" t="s">
        <v>1019</v>
      </c>
      <c r="B221" s="247" t="s">
        <v>831</v>
      </c>
      <c r="C221" s="247" t="s">
        <v>839</v>
      </c>
      <c r="D221" s="247" t="s">
        <v>643</v>
      </c>
      <c r="E221" s="247"/>
      <c r="F221" s="318">
        <v>8214000</v>
      </c>
      <c r="G221" s="318">
        <v>10169000</v>
      </c>
      <c r="H221" s="318">
        <v>6464071.8899999997</v>
      </c>
      <c r="I221" s="337">
        <v>78.695786340394449</v>
      </c>
      <c r="J221" s="345">
        <f t="shared" si="3"/>
        <v>63.566445963221554</v>
      </c>
    </row>
    <row r="222" spans="1:10" ht="34.5" customHeight="1" x14ac:dyDescent="0.25">
      <c r="A222" s="317" t="s">
        <v>1020</v>
      </c>
      <c r="B222" s="247" t="s">
        <v>831</v>
      </c>
      <c r="C222" s="247" t="s">
        <v>839</v>
      </c>
      <c r="D222" s="247" t="s">
        <v>644</v>
      </c>
      <c r="E222" s="247"/>
      <c r="F222" s="318">
        <v>8214000</v>
      </c>
      <c r="G222" s="318">
        <v>10169000</v>
      </c>
      <c r="H222" s="318">
        <v>6464071.8899999997</v>
      </c>
      <c r="I222" s="337">
        <v>78.695786340394449</v>
      </c>
      <c r="J222" s="345">
        <f t="shared" si="3"/>
        <v>63.566445963221554</v>
      </c>
    </row>
    <row r="223" spans="1:10" ht="57" customHeight="1" x14ac:dyDescent="0.25">
      <c r="A223" s="317" t="s">
        <v>236</v>
      </c>
      <c r="B223" s="247" t="s">
        <v>831</v>
      </c>
      <c r="C223" s="247" t="s">
        <v>839</v>
      </c>
      <c r="D223" s="247" t="s">
        <v>574</v>
      </c>
      <c r="E223" s="247" t="s">
        <v>237</v>
      </c>
      <c r="F223" s="318">
        <v>8214000</v>
      </c>
      <c r="G223" s="318">
        <v>10169000</v>
      </c>
      <c r="H223" s="318">
        <v>6464071.8899999997</v>
      </c>
      <c r="I223" s="337">
        <v>78.695786340394449</v>
      </c>
      <c r="J223" s="345">
        <f t="shared" si="3"/>
        <v>63.566445963221554</v>
      </c>
    </row>
    <row r="224" spans="1:10" ht="23.25" customHeight="1" x14ac:dyDescent="0.25">
      <c r="A224" s="317" t="s">
        <v>238</v>
      </c>
      <c r="B224" s="247" t="s">
        <v>831</v>
      </c>
      <c r="C224" s="247" t="s">
        <v>839</v>
      </c>
      <c r="D224" s="247" t="s">
        <v>574</v>
      </c>
      <c r="E224" s="247" t="s">
        <v>239</v>
      </c>
      <c r="F224" s="318">
        <v>8214000</v>
      </c>
      <c r="G224" s="318">
        <v>10169000</v>
      </c>
      <c r="H224" s="318">
        <v>6464071.8899999997</v>
      </c>
      <c r="I224" s="337">
        <v>78.695786340394449</v>
      </c>
      <c r="J224" s="345">
        <f t="shared" si="3"/>
        <v>63.566445963221554</v>
      </c>
    </row>
    <row r="225" spans="1:10" ht="15" customHeight="1" x14ac:dyDescent="0.25">
      <c r="A225" s="317" t="s">
        <v>260</v>
      </c>
      <c r="B225" s="247" t="s">
        <v>831</v>
      </c>
      <c r="C225" s="247" t="s">
        <v>840</v>
      </c>
      <c r="D225" s="247"/>
      <c r="E225" s="247"/>
      <c r="F225" s="318">
        <v>7461690</v>
      </c>
      <c r="G225" s="318">
        <v>16400200</v>
      </c>
      <c r="H225" s="318">
        <v>12769244.76</v>
      </c>
      <c r="I225" s="337">
        <v>171.130732582029</v>
      </c>
      <c r="J225" s="345">
        <f t="shared" si="3"/>
        <v>77.860299020743653</v>
      </c>
    </row>
    <row r="226" spans="1:10" ht="34.5" customHeight="1" x14ac:dyDescent="0.25">
      <c r="A226" s="317" t="s">
        <v>642</v>
      </c>
      <c r="B226" s="247" t="s">
        <v>831</v>
      </c>
      <c r="C226" s="247" t="s">
        <v>840</v>
      </c>
      <c r="D226" s="247" t="s">
        <v>284</v>
      </c>
      <c r="E226" s="247"/>
      <c r="F226" s="318">
        <v>3401690</v>
      </c>
      <c r="G226" s="318">
        <v>3401690</v>
      </c>
      <c r="H226" s="318">
        <v>3379599</v>
      </c>
      <c r="I226" s="337">
        <v>99.350587502094541</v>
      </c>
      <c r="J226" s="345">
        <f t="shared" si="3"/>
        <v>99.350587502094541</v>
      </c>
    </row>
    <row r="227" spans="1:10" ht="34.5" customHeight="1" x14ac:dyDescent="0.25">
      <c r="A227" s="317" t="s">
        <v>699</v>
      </c>
      <c r="B227" s="247" t="s">
        <v>831</v>
      </c>
      <c r="C227" s="247" t="s">
        <v>840</v>
      </c>
      <c r="D227" s="247" t="s">
        <v>287</v>
      </c>
      <c r="E227" s="247"/>
      <c r="F227" s="318">
        <v>3401690</v>
      </c>
      <c r="G227" s="318">
        <v>3401690</v>
      </c>
      <c r="H227" s="318">
        <v>3379599</v>
      </c>
      <c r="I227" s="337">
        <v>99.350587502094541</v>
      </c>
      <c r="J227" s="345">
        <f t="shared" si="3"/>
        <v>99.350587502094541</v>
      </c>
    </row>
    <row r="228" spans="1:10" ht="57" customHeight="1" x14ac:dyDescent="0.25">
      <c r="A228" s="317" t="s">
        <v>1021</v>
      </c>
      <c r="B228" s="247" t="s">
        <v>831</v>
      </c>
      <c r="C228" s="247" t="s">
        <v>840</v>
      </c>
      <c r="D228" s="247" t="s">
        <v>1022</v>
      </c>
      <c r="E228" s="247"/>
      <c r="F228" s="318">
        <v>3401690</v>
      </c>
      <c r="G228" s="318">
        <v>3401690</v>
      </c>
      <c r="H228" s="318">
        <v>3379599</v>
      </c>
      <c r="I228" s="337">
        <v>99.350587502094541</v>
      </c>
      <c r="J228" s="345">
        <f t="shared" si="3"/>
        <v>99.350587502094541</v>
      </c>
    </row>
    <row r="229" spans="1:10" ht="45.75" customHeight="1" x14ac:dyDescent="0.25">
      <c r="A229" s="317" t="s">
        <v>211</v>
      </c>
      <c r="B229" s="247" t="s">
        <v>831</v>
      </c>
      <c r="C229" s="247" t="s">
        <v>840</v>
      </c>
      <c r="D229" s="247" t="s">
        <v>1023</v>
      </c>
      <c r="E229" s="247" t="s">
        <v>212</v>
      </c>
      <c r="F229" s="318">
        <v>3401690</v>
      </c>
      <c r="G229" s="318">
        <v>3401690</v>
      </c>
      <c r="H229" s="318">
        <v>3379599</v>
      </c>
      <c r="I229" s="337">
        <v>99.350587502094541</v>
      </c>
      <c r="J229" s="345">
        <f t="shared" si="3"/>
        <v>99.350587502094541</v>
      </c>
    </row>
    <row r="230" spans="1:10" ht="45.75" customHeight="1" x14ac:dyDescent="0.25">
      <c r="A230" s="317" t="s">
        <v>213</v>
      </c>
      <c r="B230" s="247" t="s">
        <v>831</v>
      </c>
      <c r="C230" s="247" t="s">
        <v>840</v>
      </c>
      <c r="D230" s="247" t="s">
        <v>1023</v>
      </c>
      <c r="E230" s="247" t="s">
        <v>214</v>
      </c>
      <c r="F230" s="318">
        <v>3401690</v>
      </c>
      <c r="G230" s="318">
        <v>3401690</v>
      </c>
      <c r="H230" s="318">
        <v>3379599</v>
      </c>
      <c r="I230" s="337">
        <v>99.350587502094541</v>
      </c>
      <c r="J230" s="345">
        <f t="shared" si="3"/>
        <v>99.350587502094541</v>
      </c>
    </row>
    <row r="231" spans="1:10" ht="45.75" customHeight="1" x14ac:dyDescent="0.25">
      <c r="A231" s="317" t="s">
        <v>647</v>
      </c>
      <c r="B231" s="247" t="s">
        <v>831</v>
      </c>
      <c r="C231" s="247" t="s">
        <v>840</v>
      </c>
      <c r="D231" s="247" t="s">
        <v>269</v>
      </c>
      <c r="E231" s="247"/>
      <c r="F231" s="318">
        <v>4060000</v>
      </c>
      <c r="G231" s="318">
        <v>12998510</v>
      </c>
      <c r="H231" s="318">
        <v>9389645.7599999998</v>
      </c>
      <c r="I231" s="337">
        <v>231.27206305418719</v>
      </c>
      <c r="J231" s="345">
        <f t="shared" si="3"/>
        <v>72.236323701716572</v>
      </c>
    </row>
    <row r="232" spans="1:10" ht="34.5" customHeight="1" x14ac:dyDescent="0.25">
      <c r="A232" s="317" t="s">
        <v>648</v>
      </c>
      <c r="B232" s="247" t="s">
        <v>831</v>
      </c>
      <c r="C232" s="247" t="s">
        <v>840</v>
      </c>
      <c r="D232" s="247" t="s">
        <v>270</v>
      </c>
      <c r="E232" s="247"/>
      <c r="F232" s="318">
        <v>4060000</v>
      </c>
      <c r="G232" s="318">
        <v>12998510</v>
      </c>
      <c r="H232" s="318">
        <v>9389645.7599999998</v>
      </c>
      <c r="I232" s="337">
        <v>231.27206305418719</v>
      </c>
      <c r="J232" s="345">
        <f t="shared" si="3"/>
        <v>72.236323701716572</v>
      </c>
    </row>
    <row r="233" spans="1:10" ht="34.5" customHeight="1" x14ac:dyDescent="0.25">
      <c r="A233" s="317" t="s">
        <v>898</v>
      </c>
      <c r="B233" s="247" t="s">
        <v>831</v>
      </c>
      <c r="C233" s="247" t="s">
        <v>840</v>
      </c>
      <c r="D233" s="247" t="s">
        <v>649</v>
      </c>
      <c r="E233" s="247"/>
      <c r="F233" s="318">
        <v>4060000</v>
      </c>
      <c r="G233" s="318">
        <v>12998510</v>
      </c>
      <c r="H233" s="318">
        <v>9389645.7599999998</v>
      </c>
      <c r="I233" s="337">
        <v>231.27206305418719</v>
      </c>
      <c r="J233" s="345">
        <f t="shared" si="3"/>
        <v>72.236323701716572</v>
      </c>
    </row>
    <row r="234" spans="1:10" ht="45.75" customHeight="1" x14ac:dyDescent="0.25">
      <c r="A234" s="317" t="s">
        <v>211</v>
      </c>
      <c r="B234" s="247" t="s">
        <v>831</v>
      </c>
      <c r="C234" s="247" t="s">
        <v>840</v>
      </c>
      <c r="D234" s="247" t="s">
        <v>1024</v>
      </c>
      <c r="E234" s="247" t="s">
        <v>212</v>
      </c>
      <c r="F234" s="318">
        <v>4060000</v>
      </c>
      <c r="G234" s="318">
        <v>12998510</v>
      </c>
      <c r="H234" s="318">
        <v>9389645.7599999998</v>
      </c>
      <c r="I234" s="337">
        <v>231.27206305418719</v>
      </c>
      <c r="J234" s="345">
        <f t="shared" si="3"/>
        <v>72.236323701716572</v>
      </c>
    </row>
    <row r="235" spans="1:10" ht="45.75" customHeight="1" x14ac:dyDescent="0.25">
      <c r="A235" s="317" t="s">
        <v>213</v>
      </c>
      <c r="B235" s="247" t="s">
        <v>831</v>
      </c>
      <c r="C235" s="247" t="s">
        <v>840</v>
      </c>
      <c r="D235" s="247" t="s">
        <v>1024</v>
      </c>
      <c r="E235" s="247" t="s">
        <v>214</v>
      </c>
      <c r="F235" s="318">
        <v>4060000</v>
      </c>
      <c r="G235" s="318">
        <v>12998510</v>
      </c>
      <c r="H235" s="318">
        <v>9389645.7599999998</v>
      </c>
      <c r="I235" s="337">
        <v>231.27206305418719</v>
      </c>
      <c r="J235" s="345">
        <f t="shared" si="3"/>
        <v>72.236323701716572</v>
      </c>
    </row>
    <row r="236" spans="1:10" ht="23.25" customHeight="1" x14ac:dyDescent="0.25">
      <c r="A236" s="317" t="s">
        <v>264</v>
      </c>
      <c r="B236" s="247" t="s">
        <v>831</v>
      </c>
      <c r="C236" s="247" t="s">
        <v>836</v>
      </c>
      <c r="D236" s="247"/>
      <c r="E236" s="247"/>
      <c r="F236" s="318">
        <v>861535740</v>
      </c>
      <c r="G236" s="318">
        <v>1029968044</v>
      </c>
      <c r="H236" s="318">
        <v>972772590.09000003</v>
      </c>
      <c r="I236" s="337">
        <v>112.91146088611484</v>
      </c>
      <c r="J236" s="345">
        <f t="shared" si="3"/>
        <v>94.446871022534367</v>
      </c>
    </row>
    <row r="237" spans="1:10" ht="45.75" customHeight="1" x14ac:dyDescent="0.25">
      <c r="A237" s="317" t="s">
        <v>647</v>
      </c>
      <c r="B237" s="247" t="s">
        <v>831</v>
      </c>
      <c r="C237" s="247" t="s">
        <v>836</v>
      </c>
      <c r="D237" s="247" t="s">
        <v>269</v>
      </c>
      <c r="E237" s="247"/>
      <c r="F237" s="318">
        <v>853498400</v>
      </c>
      <c r="G237" s="318">
        <v>1021930704</v>
      </c>
      <c r="H237" s="318">
        <v>964747590.09000003</v>
      </c>
      <c r="I237" s="337">
        <v>113.0344931039121</v>
      </c>
      <c r="J237" s="345">
        <f t="shared" si="3"/>
        <v>94.404403969253863</v>
      </c>
    </row>
    <row r="238" spans="1:10" ht="23.25" customHeight="1" x14ac:dyDescent="0.25">
      <c r="A238" s="317" t="s">
        <v>650</v>
      </c>
      <c r="B238" s="247" t="s">
        <v>831</v>
      </c>
      <c r="C238" s="247" t="s">
        <v>836</v>
      </c>
      <c r="D238" s="247" t="s">
        <v>651</v>
      </c>
      <c r="E238" s="247"/>
      <c r="F238" s="318">
        <v>853498400</v>
      </c>
      <c r="G238" s="318">
        <v>1021930704</v>
      </c>
      <c r="H238" s="318">
        <v>964747590.09000003</v>
      </c>
      <c r="I238" s="337">
        <v>113.0344931039121</v>
      </c>
      <c r="J238" s="345">
        <f t="shared" si="3"/>
        <v>94.404403969253863</v>
      </c>
    </row>
    <row r="239" spans="1:10" ht="57" customHeight="1" x14ac:dyDescent="0.25">
      <c r="A239" s="317" t="s">
        <v>652</v>
      </c>
      <c r="B239" s="247" t="s">
        <v>831</v>
      </c>
      <c r="C239" s="247" t="s">
        <v>836</v>
      </c>
      <c r="D239" s="247" t="s">
        <v>653</v>
      </c>
      <c r="E239" s="247"/>
      <c r="F239" s="318">
        <v>0</v>
      </c>
      <c r="G239" s="318">
        <v>3300000</v>
      </c>
      <c r="H239" s="318">
        <v>3300000</v>
      </c>
      <c r="I239" s="337">
        <v>0</v>
      </c>
      <c r="J239" s="345">
        <f t="shared" si="3"/>
        <v>100</v>
      </c>
    </row>
    <row r="240" spans="1:10" ht="45.75" customHeight="1" x14ac:dyDescent="0.25">
      <c r="A240" s="317" t="s">
        <v>244</v>
      </c>
      <c r="B240" s="247" t="s">
        <v>831</v>
      </c>
      <c r="C240" s="247" t="s">
        <v>836</v>
      </c>
      <c r="D240" s="247" t="s">
        <v>575</v>
      </c>
      <c r="E240" s="247" t="s">
        <v>245</v>
      </c>
      <c r="F240" s="318">
        <v>0</v>
      </c>
      <c r="G240" s="318">
        <v>3300000</v>
      </c>
      <c r="H240" s="318">
        <v>3300000</v>
      </c>
      <c r="I240" s="337">
        <v>0</v>
      </c>
      <c r="J240" s="345">
        <f t="shared" si="3"/>
        <v>100</v>
      </c>
    </row>
    <row r="241" spans="1:10" ht="15" customHeight="1" x14ac:dyDescent="0.25">
      <c r="A241" s="317" t="s">
        <v>246</v>
      </c>
      <c r="B241" s="247" t="s">
        <v>831</v>
      </c>
      <c r="C241" s="247" t="s">
        <v>836</v>
      </c>
      <c r="D241" s="247" t="s">
        <v>575</v>
      </c>
      <c r="E241" s="247" t="s">
        <v>247</v>
      </c>
      <c r="F241" s="318">
        <v>0</v>
      </c>
      <c r="G241" s="318">
        <v>3300000</v>
      </c>
      <c r="H241" s="318">
        <v>3300000</v>
      </c>
      <c r="I241" s="337">
        <v>0</v>
      </c>
      <c r="J241" s="345">
        <f t="shared" si="3"/>
        <v>100</v>
      </c>
    </row>
    <row r="242" spans="1:10" ht="68.25" customHeight="1" x14ac:dyDescent="0.25">
      <c r="A242" s="317" t="s">
        <v>654</v>
      </c>
      <c r="B242" s="247" t="s">
        <v>831</v>
      </c>
      <c r="C242" s="247" t="s">
        <v>836</v>
      </c>
      <c r="D242" s="247" t="s">
        <v>1025</v>
      </c>
      <c r="E242" s="247"/>
      <c r="F242" s="318">
        <v>853498400</v>
      </c>
      <c r="G242" s="318">
        <v>1018630704</v>
      </c>
      <c r="H242" s="318">
        <v>961447590.09000003</v>
      </c>
      <c r="I242" s="337">
        <v>112.64784914535282</v>
      </c>
      <c r="J242" s="345">
        <f t="shared" si="3"/>
        <v>94.38627623480707</v>
      </c>
    </row>
    <row r="243" spans="1:10" ht="45.75" customHeight="1" x14ac:dyDescent="0.25">
      <c r="A243" s="317" t="s">
        <v>211</v>
      </c>
      <c r="B243" s="247" t="s">
        <v>831</v>
      </c>
      <c r="C243" s="247" t="s">
        <v>836</v>
      </c>
      <c r="D243" s="247" t="s">
        <v>1026</v>
      </c>
      <c r="E243" s="247" t="s">
        <v>212</v>
      </c>
      <c r="F243" s="318">
        <v>292623000</v>
      </c>
      <c r="G243" s="318">
        <v>457755304</v>
      </c>
      <c r="H243" s="318">
        <v>401662194.25</v>
      </c>
      <c r="I243" s="337">
        <v>137.26268757069678</v>
      </c>
      <c r="J243" s="345">
        <f t="shared" si="3"/>
        <v>87.746049197061851</v>
      </c>
    </row>
    <row r="244" spans="1:10" ht="45.75" customHeight="1" x14ac:dyDescent="0.25">
      <c r="A244" s="317" t="s">
        <v>213</v>
      </c>
      <c r="B244" s="247" t="s">
        <v>831</v>
      </c>
      <c r="C244" s="247" t="s">
        <v>836</v>
      </c>
      <c r="D244" s="247" t="s">
        <v>1026</v>
      </c>
      <c r="E244" s="247" t="s">
        <v>214</v>
      </c>
      <c r="F244" s="318">
        <v>292623000</v>
      </c>
      <c r="G244" s="318">
        <v>457755304</v>
      </c>
      <c r="H244" s="318">
        <v>401662194.25</v>
      </c>
      <c r="I244" s="337">
        <v>137.26268757069678</v>
      </c>
      <c r="J244" s="345">
        <f t="shared" si="3"/>
        <v>87.746049197061851</v>
      </c>
    </row>
    <row r="245" spans="1:10" ht="57" customHeight="1" x14ac:dyDescent="0.25">
      <c r="A245" s="317" t="s">
        <v>236</v>
      </c>
      <c r="B245" s="247" t="s">
        <v>831</v>
      </c>
      <c r="C245" s="247" t="s">
        <v>836</v>
      </c>
      <c r="D245" s="247" t="s">
        <v>1026</v>
      </c>
      <c r="E245" s="247" t="s">
        <v>237</v>
      </c>
      <c r="F245" s="318">
        <v>560875400</v>
      </c>
      <c r="G245" s="318">
        <v>560875400</v>
      </c>
      <c r="H245" s="318">
        <v>559785395.84000003</v>
      </c>
      <c r="I245" s="337">
        <v>99.805660194759838</v>
      </c>
      <c r="J245" s="345">
        <f t="shared" si="3"/>
        <v>99.805660194759838</v>
      </c>
    </row>
    <row r="246" spans="1:10" ht="23.25" customHeight="1" x14ac:dyDescent="0.25">
      <c r="A246" s="317" t="s">
        <v>238</v>
      </c>
      <c r="B246" s="247" t="s">
        <v>831</v>
      </c>
      <c r="C246" s="247" t="s">
        <v>836</v>
      </c>
      <c r="D246" s="247" t="s">
        <v>1026</v>
      </c>
      <c r="E246" s="247" t="s">
        <v>239</v>
      </c>
      <c r="F246" s="318">
        <v>560875400</v>
      </c>
      <c r="G246" s="318">
        <v>560875400</v>
      </c>
      <c r="H246" s="318">
        <v>559785395.84000003</v>
      </c>
      <c r="I246" s="337">
        <v>99.805660194759838</v>
      </c>
      <c r="J246" s="345">
        <f t="shared" si="3"/>
        <v>99.805660194759838</v>
      </c>
    </row>
    <row r="247" spans="1:10" ht="45.75" customHeight="1" x14ac:dyDescent="0.25">
      <c r="A247" s="317" t="s">
        <v>655</v>
      </c>
      <c r="B247" s="247" t="s">
        <v>831</v>
      </c>
      <c r="C247" s="247" t="s">
        <v>836</v>
      </c>
      <c r="D247" s="247" t="s">
        <v>281</v>
      </c>
      <c r="E247" s="247"/>
      <c r="F247" s="318">
        <v>8037340</v>
      </c>
      <c r="G247" s="318">
        <v>8037340</v>
      </c>
      <c r="H247" s="318">
        <v>8025000</v>
      </c>
      <c r="I247" s="337">
        <v>99.846466617064848</v>
      </c>
      <c r="J247" s="345">
        <f t="shared" si="3"/>
        <v>99.846466617064848</v>
      </c>
    </row>
    <row r="248" spans="1:10" ht="79.5" customHeight="1" x14ac:dyDescent="0.25">
      <c r="A248" s="317" t="s">
        <v>976</v>
      </c>
      <c r="B248" s="247" t="s">
        <v>831</v>
      </c>
      <c r="C248" s="247" t="s">
        <v>836</v>
      </c>
      <c r="D248" s="247" t="s">
        <v>667</v>
      </c>
      <c r="E248" s="247"/>
      <c r="F248" s="318">
        <v>8037340</v>
      </c>
      <c r="G248" s="318">
        <v>8037340</v>
      </c>
      <c r="H248" s="318">
        <v>8025000</v>
      </c>
      <c r="I248" s="337">
        <v>99.846466617064848</v>
      </c>
      <c r="J248" s="345">
        <f t="shared" si="3"/>
        <v>99.846466617064848</v>
      </c>
    </row>
    <row r="249" spans="1:10" ht="34.5" customHeight="1" x14ac:dyDescent="0.25">
      <c r="A249" s="317" t="s">
        <v>658</v>
      </c>
      <c r="B249" s="247" t="s">
        <v>831</v>
      </c>
      <c r="C249" s="247" t="s">
        <v>836</v>
      </c>
      <c r="D249" s="247" t="s">
        <v>899</v>
      </c>
      <c r="E249" s="247"/>
      <c r="F249" s="318">
        <v>8037340</v>
      </c>
      <c r="G249" s="318">
        <v>8037340</v>
      </c>
      <c r="H249" s="318">
        <v>8025000</v>
      </c>
      <c r="I249" s="337">
        <v>99.846466617064848</v>
      </c>
      <c r="J249" s="345">
        <f t="shared" si="3"/>
        <v>99.846466617064848</v>
      </c>
    </row>
    <row r="250" spans="1:10" ht="45.75" customHeight="1" x14ac:dyDescent="0.25">
      <c r="A250" s="317" t="s">
        <v>211</v>
      </c>
      <c r="B250" s="247" t="s">
        <v>831</v>
      </c>
      <c r="C250" s="247" t="s">
        <v>836</v>
      </c>
      <c r="D250" s="247" t="s">
        <v>1414</v>
      </c>
      <c r="E250" s="247" t="s">
        <v>212</v>
      </c>
      <c r="F250" s="318">
        <v>8037340</v>
      </c>
      <c r="G250" s="318">
        <v>8037340</v>
      </c>
      <c r="H250" s="318">
        <v>8025000</v>
      </c>
      <c r="I250" s="337">
        <v>99.846466617064848</v>
      </c>
      <c r="J250" s="345">
        <f t="shared" si="3"/>
        <v>99.846466617064848</v>
      </c>
    </row>
    <row r="251" spans="1:10" ht="45.75" customHeight="1" x14ac:dyDescent="0.25">
      <c r="A251" s="317" t="s">
        <v>213</v>
      </c>
      <c r="B251" s="247" t="s">
        <v>831</v>
      </c>
      <c r="C251" s="247" t="s">
        <v>836</v>
      </c>
      <c r="D251" s="247" t="s">
        <v>1414</v>
      </c>
      <c r="E251" s="247" t="s">
        <v>214</v>
      </c>
      <c r="F251" s="318">
        <v>8037340</v>
      </c>
      <c r="G251" s="318">
        <v>8037340</v>
      </c>
      <c r="H251" s="318">
        <v>8025000</v>
      </c>
      <c r="I251" s="337">
        <v>99.846466617064848</v>
      </c>
      <c r="J251" s="345">
        <f t="shared" si="3"/>
        <v>99.846466617064848</v>
      </c>
    </row>
    <row r="252" spans="1:10" ht="15" customHeight="1" x14ac:dyDescent="0.25">
      <c r="A252" s="317" t="s">
        <v>266</v>
      </c>
      <c r="B252" s="247" t="s">
        <v>831</v>
      </c>
      <c r="C252" s="247" t="s">
        <v>842</v>
      </c>
      <c r="D252" s="247"/>
      <c r="E252" s="247"/>
      <c r="F252" s="318">
        <v>21440000</v>
      </c>
      <c r="G252" s="318">
        <v>24959300</v>
      </c>
      <c r="H252" s="318">
        <v>23751729.109999999</v>
      </c>
      <c r="I252" s="337">
        <v>110.78231861007461</v>
      </c>
      <c r="J252" s="345">
        <f t="shared" si="3"/>
        <v>95.161839915382245</v>
      </c>
    </row>
    <row r="253" spans="1:10" ht="34.5" customHeight="1" x14ac:dyDescent="0.25">
      <c r="A253" s="317" t="s">
        <v>608</v>
      </c>
      <c r="B253" s="247" t="s">
        <v>831</v>
      </c>
      <c r="C253" s="247" t="s">
        <v>842</v>
      </c>
      <c r="D253" s="247" t="s">
        <v>276</v>
      </c>
      <c r="E253" s="247"/>
      <c r="F253" s="318">
        <v>21440000</v>
      </c>
      <c r="G253" s="318">
        <v>24959300</v>
      </c>
      <c r="H253" s="318">
        <v>23751729.109999999</v>
      </c>
      <c r="I253" s="337">
        <v>110.78231861007461</v>
      </c>
      <c r="J253" s="345">
        <f t="shared" si="3"/>
        <v>95.161839915382245</v>
      </c>
    </row>
    <row r="254" spans="1:10" ht="102" customHeight="1" x14ac:dyDescent="0.25">
      <c r="A254" s="317" t="s">
        <v>990</v>
      </c>
      <c r="B254" s="247" t="s">
        <v>831</v>
      </c>
      <c r="C254" s="247" t="s">
        <v>842</v>
      </c>
      <c r="D254" s="247" t="s">
        <v>277</v>
      </c>
      <c r="E254" s="247"/>
      <c r="F254" s="318">
        <v>845000</v>
      </c>
      <c r="G254" s="318">
        <v>845000</v>
      </c>
      <c r="H254" s="318">
        <v>845000</v>
      </c>
      <c r="I254" s="337">
        <v>100</v>
      </c>
      <c r="J254" s="345">
        <f t="shared" si="3"/>
        <v>100</v>
      </c>
    </row>
    <row r="255" spans="1:10" ht="113.25" customHeight="1" x14ac:dyDescent="0.25">
      <c r="A255" s="317" t="s">
        <v>627</v>
      </c>
      <c r="B255" s="247" t="s">
        <v>831</v>
      </c>
      <c r="C255" s="247" t="s">
        <v>842</v>
      </c>
      <c r="D255" s="247" t="s">
        <v>626</v>
      </c>
      <c r="E255" s="247"/>
      <c r="F255" s="318">
        <v>845000</v>
      </c>
      <c r="G255" s="318">
        <v>845000</v>
      </c>
      <c r="H255" s="318">
        <v>845000</v>
      </c>
      <c r="I255" s="337">
        <v>100</v>
      </c>
      <c r="J255" s="345">
        <f t="shared" si="3"/>
        <v>100</v>
      </c>
    </row>
    <row r="256" spans="1:10" ht="57" customHeight="1" x14ac:dyDescent="0.25">
      <c r="A256" s="317" t="s">
        <v>236</v>
      </c>
      <c r="B256" s="247" t="s">
        <v>831</v>
      </c>
      <c r="C256" s="247" t="s">
        <v>842</v>
      </c>
      <c r="D256" s="247" t="s">
        <v>1415</v>
      </c>
      <c r="E256" s="247" t="s">
        <v>237</v>
      </c>
      <c r="F256" s="318">
        <v>845000</v>
      </c>
      <c r="G256" s="318">
        <v>845000</v>
      </c>
      <c r="H256" s="318">
        <v>845000</v>
      </c>
      <c r="I256" s="337">
        <v>100</v>
      </c>
      <c r="J256" s="345">
        <f t="shared" si="3"/>
        <v>100</v>
      </c>
    </row>
    <row r="257" spans="1:10" ht="23.25" customHeight="1" x14ac:dyDescent="0.25">
      <c r="A257" s="317" t="s">
        <v>238</v>
      </c>
      <c r="B257" s="247" t="s">
        <v>831</v>
      </c>
      <c r="C257" s="247" t="s">
        <v>842</v>
      </c>
      <c r="D257" s="247" t="s">
        <v>1415</v>
      </c>
      <c r="E257" s="247" t="s">
        <v>239</v>
      </c>
      <c r="F257" s="318">
        <v>845000</v>
      </c>
      <c r="G257" s="318">
        <v>845000</v>
      </c>
      <c r="H257" s="318">
        <v>845000</v>
      </c>
      <c r="I257" s="337">
        <v>100</v>
      </c>
      <c r="J257" s="345">
        <f t="shared" si="3"/>
        <v>100</v>
      </c>
    </row>
    <row r="258" spans="1:10" ht="79.5" customHeight="1" x14ac:dyDescent="0.25">
      <c r="A258" s="317" t="s">
        <v>609</v>
      </c>
      <c r="B258" s="247" t="s">
        <v>831</v>
      </c>
      <c r="C258" s="247" t="s">
        <v>842</v>
      </c>
      <c r="D258" s="247" t="s">
        <v>278</v>
      </c>
      <c r="E258" s="247"/>
      <c r="F258" s="318">
        <v>20595000</v>
      </c>
      <c r="G258" s="318">
        <v>24114300</v>
      </c>
      <c r="H258" s="318">
        <v>22906729.109999999</v>
      </c>
      <c r="I258" s="337">
        <v>111.2247104151493</v>
      </c>
      <c r="J258" s="345">
        <f t="shared" si="3"/>
        <v>94.992303778256044</v>
      </c>
    </row>
    <row r="259" spans="1:10" ht="34.5" customHeight="1" x14ac:dyDescent="0.25">
      <c r="A259" s="317" t="s">
        <v>610</v>
      </c>
      <c r="B259" s="247" t="s">
        <v>831</v>
      </c>
      <c r="C259" s="247" t="s">
        <v>842</v>
      </c>
      <c r="D259" s="247" t="s">
        <v>279</v>
      </c>
      <c r="E259" s="247"/>
      <c r="F259" s="318">
        <v>13435000</v>
      </c>
      <c r="G259" s="318">
        <v>13835000</v>
      </c>
      <c r="H259" s="318">
        <v>13519969.23</v>
      </c>
      <c r="I259" s="337">
        <v>100.63244681801267</v>
      </c>
      <c r="J259" s="345">
        <f t="shared" si="3"/>
        <v>97.722943476689565</v>
      </c>
    </row>
    <row r="260" spans="1:10" ht="45.75" customHeight="1" x14ac:dyDescent="0.25">
      <c r="A260" s="317" t="s">
        <v>211</v>
      </c>
      <c r="B260" s="247" t="s">
        <v>831</v>
      </c>
      <c r="C260" s="247" t="s">
        <v>842</v>
      </c>
      <c r="D260" s="247" t="s">
        <v>552</v>
      </c>
      <c r="E260" s="247" t="s">
        <v>212</v>
      </c>
      <c r="F260" s="318">
        <v>13435000</v>
      </c>
      <c r="G260" s="318">
        <v>13835000</v>
      </c>
      <c r="H260" s="318">
        <v>13519969.23</v>
      </c>
      <c r="I260" s="337">
        <v>100.63244681801267</v>
      </c>
      <c r="J260" s="345">
        <f t="shared" si="3"/>
        <v>97.722943476689565</v>
      </c>
    </row>
    <row r="261" spans="1:10" ht="45.75" customHeight="1" x14ac:dyDescent="0.25">
      <c r="A261" s="317" t="s">
        <v>213</v>
      </c>
      <c r="B261" s="247" t="s">
        <v>831</v>
      </c>
      <c r="C261" s="247" t="s">
        <v>842</v>
      </c>
      <c r="D261" s="247" t="s">
        <v>552</v>
      </c>
      <c r="E261" s="247" t="s">
        <v>214</v>
      </c>
      <c r="F261" s="318">
        <v>13435000</v>
      </c>
      <c r="G261" s="318">
        <v>13835000</v>
      </c>
      <c r="H261" s="318">
        <v>13519969.23</v>
      </c>
      <c r="I261" s="337">
        <v>100.63244681801267</v>
      </c>
      <c r="J261" s="345">
        <f t="shared" si="3"/>
        <v>97.722943476689565</v>
      </c>
    </row>
    <row r="262" spans="1:10" ht="34.5" customHeight="1" x14ac:dyDescent="0.25">
      <c r="A262" s="317" t="s">
        <v>611</v>
      </c>
      <c r="B262" s="247" t="s">
        <v>831</v>
      </c>
      <c r="C262" s="247" t="s">
        <v>842</v>
      </c>
      <c r="D262" s="247" t="s">
        <v>280</v>
      </c>
      <c r="E262" s="247"/>
      <c r="F262" s="318">
        <v>585000</v>
      </c>
      <c r="G262" s="318">
        <v>545000</v>
      </c>
      <c r="H262" s="318">
        <v>539804.76</v>
      </c>
      <c r="I262" s="337">
        <v>92.27431794871795</v>
      </c>
      <c r="J262" s="345">
        <f t="shared" si="3"/>
        <v>99.046744954128442</v>
      </c>
    </row>
    <row r="263" spans="1:10" ht="45.75" customHeight="1" x14ac:dyDescent="0.25">
      <c r="A263" s="317" t="s">
        <v>211</v>
      </c>
      <c r="B263" s="247" t="s">
        <v>831</v>
      </c>
      <c r="C263" s="247" t="s">
        <v>842</v>
      </c>
      <c r="D263" s="247" t="s">
        <v>553</v>
      </c>
      <c r="E263" s="247" t="s">
        <v>212</v>
      </c>
      <c r="F263" s="318">
        <v>585000</v>
      </c>
      <c r="G263" s="318">
        <v>545000</v>
      </c>
      <c r="H263" s="318">
        <v>539804.76</v>
      </c>
      <c r="I263" s="337">
        <v>92.27431794871795</v>
      </c>
      <c r="J263" s="345">
        <f t="shared" si="3"/>
        <v>99.046744954128442</v>
      </c>
    </row>
    <row r="264" spans="1:10" ht="45.75" customHeight="1" x14ac:dyDescent="0.25">
      <c r="A264" s="317" t="s">
        <v>213</v>
      </c>
      <c r="B264" s="247" t="s">
        <v>831</v>
      </c>
      <c r="C264" s="247" t="s">
        <v>842</v>
      </c>
      <c r="D264" s="247" t="s">
        <v>553</v>
      </c>
      <c r="E264" s="247" t="s">
        <v>214</v>
      </c>
      <c r="F264" s="318">
        <v>585000</v>
      </c>
      <c r="G264" s="318">
        <v>545000</v>
      </c>
      <c r="H264" s="318">
        <v>539804.76</v>
      </c>
      <c r="I264" s="337">
        <v>92.27431794871795</v>
      </c>
      <c r="J264" s="345">
        <f t="shared" si="3"/>
        <v>99.046744954128442</v>
      </c>
    </row>
    <row r="265" spans="1:10" ht="34.5" customHeight="1" x14ac:dyDescent="0.25">
      <c r="A265" s="317" t="s">
        <v>660</v>
      </c>
      <c r="B265" s="247" t="s">
        <v>831</v>
      </c>
      <c r="C265" s="247" t="s">
        <v>842</v>
      </c>
      <c r="D265" s="247" t="s">
        <v>661</v>
      </c>
      <c r="E265" s="247"/>
      <c r="F265" s="318">
        <v>6575000</v>
      </c>
      <c r="G265" s="318">
        <v>9734300</v>
      </c>
      <c r="H265" s="318">
        <v>8846955.1199999992</v>
      </c>
      <c r="I265" s="337">
        <v>134.55445049429656</v>
      </c>
      <c r="J265" s="345">
        <f t="shared" si="3"/>
        <v>90.884348335268058</v>
      </c>
    </row>
    <row r="266" spans="1:10" ht="45.75" customHeight="1" x14ac:dyDescent="0.25">
      <c r="A266" s="317" t="s">
        <v>211</v>
      </c>
      <c r="B266" s="247" t="s">
        <v>831</v>
      </c>
      <c r="C266" s="247" t="s">
        <v>842</v>
      </c>
      <c r="D266" s="247" t="s">
        <v>578</v>
      </c>
      <c r="E266" s="247" t="s">
        <v>212</v>
      </c>
      <c r="F266" s="318">
        <v>6575000</v>
      </c>
      <c r="G266" s="318">
        <v>9734300</v>
      </c>
      <c r="H266" s="318">
        <v>8846955.1199999992</v>
      </c>
      <c r="I266" s="337">
        <v>134.55445049429656</v>
      </c>
      <c r="J266" s="345">
        <f t="shared" si="3"/>
        <v>90.884348335268058</v>
      </c>
    </row>
    <row r="267" spans="1:10" ht="45.75" customHeight="1" x14ac:dyDescent="0.25">
      <c r="A267" s="317" t="s">
        <v>213</v>
      </c>
      <c r="B267" s="247" t="s">
        <v>831</v>
      </c>
      <c r="C267" s="247" t="s">
        <v>842</v>
      </c>
      <c r="D267" s="247" t="s">
        <v>578</v>
      </c>
      <c r="E267" s="247" t="s">
        <v>214</v>
      </c>
      <c r="F267" s="318">
        <v>6575000</v>
      </c>
      <c r="G267" s="318">
        <v>9734300</v>
      </c>
      <c r="H267" s="318">
        <v>8846955.1199999992</v>
      </c>
      <c r="I267" s="337">
        <v>134.55445049429656</v>
      </c>
      <c r="J267" s="345">
        <f t="shared" si="3"/>
        <v>90.884348335268058</v>
      </c>
    </row>
    <row r="268" spans="1:10" ht="23.25" customHeight="1" x14ac:dyDescent="0.25">
      <c r="A268" s="317" t="s">
        <v>267</v>
      </c>
      <c r="B268" s="247" t="s">
        <v>831</v>
      </c>
      <c r="C268" s="247" t="s">
        <v>843</v>
      </c>
      <c r="D268" s="247"/>
      <c r="E268" s="247"/>
      <c r="F268" s="318">
        <v>12658300</v>
      </c>
      <c r="G268" s="318">
        <v>13894300</v>
      </c>
      <c r="H268" s="318">
        <v>10694283.75</v>
      </c>
      <c r="I268" s="337">
        <v>84.484360064147637</v>
      </c>
      <c r="J268" s="345">
        <f t="shared" si="3"/>
        <v>76.968855933728221</v>
      </c>
    </row>
    <row r="269" spans="1:10" ht="57" customHeight="1" x14ac:dyDescent="0.25">
      <c r="A269" s="317" t="s">
        <v>631</v>
      </c>
      <c r="B269" s="247" t="s">
        <v>831</v>
      </c>
      <c r="C269" s="247" t="s">
        <v>843</v>
      </c>
      <c r="D269" s="247" t="s">
        <v>328</v>
      </c>
      <c r="E269" s="247"/>
      <c r="F269" s="318">
        <v>10983300</v>
      </c>
      <c r="G269" s="318">
        <v>10983300</v>
      </c>
      <c r="H269" s="318">
        <v>9902033.75</v>
      </c>
      <c r="I269" s="337">
        <v>90.155360866042074</v>
      </c>
      <c r="J269" s="345">
        <f t="shared" ref="J269:J332" si="4">H269/G269*100</f>
        <v>90.155360866042074</v>
      </c>
    </row>
    <row r="270" spans="1:10" ht="34.5" customHeight="1" x14ac:dyDescent="0.25">
      <c r="A270" s="317" t="s">
        <v>634</v>
      </c>
      <c r="B270" s="247" t="s">
        <v>831</v>
      </c>
      <c r="C270" s="247" t="s">
        <v>843</v>
      </c>
      <c r="D270" s="247" t="s">
        <v>329</v>
      </c>
      <c r="E270" s="247"/>
      <c r="F270" s="318">
        <v>10983300</v>
      </c>
      <c r="G270" s="318">
        <v>10983300</v>
      </c>
      <c r="H270" s="318">
        <v>9902033.75</v>
      </c>
      <c r="I270" s="337">
        <v>90.155360866042074</v>
      </c>
      <c r="J270" s="345">
        <f t="shared" si="4"/>
        <v>90.155360866042074</v>
      </c>
    </row>
    <row r="271" spans="1:10" ht="23.25" customHeight="1" x14ac:dyDescent="0.25">
      <c r="A271" s="317" t="s">
        <v>1027</v>
      </c>
      <c r="B271" s="247" t="s">
        <v>831</v>
      </c>
      <c r="C271" s="247" t="s">
        <v>843</v>
      </c>
      <c r="D271" s="247" t="s">
        <v>662</v>
      </c>
      <c r="E271" s="247"/>
      <c r="F271" s="318">
        <v>10983300</v>
      </c>
      <c r="G271" s="318">
        <v>10983300</v>
      </c>
      <c r="H271" s="318">
        <v>9902033.75</v>
      </c>
      <c r="I271" s="337">
        <v>90.155360866042074</v>
      </c>
      <c r="J271" s="345">
        <f t="shared" si="4"/>
        <v>90.155360866042074</v>
      </c>
    </row>
    <row r="272" spans="1:10" ht="113.25" customHeight="1" x14ac:dyDescent="0.25">
      <c r="A272" s="317" t="s">
        <v>208</v>
      </c>
      <c r="B272" s="247" t="s">
        <v>831</v>
      </c>
      <c r="C272" s="247" t="s">
        <v>843</v>
      </c>
      <c r="D272" s="247" t="s">
        <v>579</v>
      </c>
      <c r="E272" s="247" t="s">
        <v>189</v>
      </c>
      <c r="F272" s="318">
        <v>8660700</v>
      </c>
      <c r="G272" s="318">
        <v>8660700</v>
      </c>
      <c r="H272" s="318">
        <v>8489619.9499999993</v>
      </c>
      <c r="I272" s="337">
        <v>98.024639463322814</v>
      </c>
      <c r="J272" s="345">
        <f t="shared" si="4"/>
        <v>98.024639463322814</v>
      </c>
    </row>
    <row r="273" spans="1:10" ht="34.5" customHeight="1" x14ac:dyDescent="0.25">
      <c r="A273" s="317" t="s">
        <v>242</v>
      </c>
      <c r="B273" s="247" t="s">
        <v>831</v>
      </c>
      <c r="C273" s="247" t="s">
        <v>843</v>
      </c>
      <c r="D273" s="247" t="s">
        <v>579</v>
      </c>
      <c r="E273" s="247" t="s">
        <v>243</v>
      </c>
      <c r="F273" s="318">
        <v>8660700</v>
      </c>
      <c r="G273" s="318">
        <v>8660700</v>
      </c>
      <c r="H273" s="318">
        <v>8489619.9499999993</v>
      </c>
      <c r="I273" s="337">
        <v>98.024639463322814</v>
      </c>
      <c r="J273" s="345">
        <f t="shared" si="4"/>
        <v>98.024639463322814</v>
      </c>
    </row>
    <row r="274" spans="1:10" ht="45.75" customHeight="1" x14ac:dyDescent="0.25">
      <c r="A274" s="317" t="s">
        <v>211</v>
      </c>
      <c r="B274" s="247" t="s">
        <v>831</v>
      </c>
      <c r="C274" s="247" t="s">
        <v>843</v>
      </c>
      <c r="D274" s="247" t="s">
        <v>579</v>
      </c>
      <c r="E274" s="247" t="s">
        <v>212</v>
      </c>
      <c r="F274" s="318">
        <v>2312600</v>
      </c>
      <c r="G274" s="318">
        <v>2312600</v>
      </c>
      <c r="H274" s="318">
        <v>1404651.8</v>
      </c>
      <c r="I274" s="337">
        <v>60.739072904955464</v>
      </c>
      <c r="J274" s="345">
        <f t="shared" si="4"/>
        <v>60.739072904955464</v>
      </c>
    </row>
    <row r="275" spans="1:10" ht="45.75" customHeight="1" x14ac:dyDescent="0.25">
      <c r="A275" s="317" t="s">
        <v>213</v>
      </c>
      <c r="B275" s="247" t="s">
        <v>831</v>
      </c>
      <c r="C275" s="247" t="s">
        <v>843</v>
      </c>
      <c r="D275" s="247" t="s">
        <v>579</v>
      </c>
      <c r="E275" s="247" t="s">
        <v>214</v>
      </c>
      <c r="F275" s="318">
        <v>2312600</v>
      </c>
      <c r="G275" s="318">
        <v>2312600</v>
      </c>
      <c r="H275" s="318">
        <v>1404651.8</v>
      </c>
      <c r="I275" s="337">
        <v>60.739072904955464</v>
      </c>
      <c r="J275" s="345">
        <f t="shared" si="4"/>
        <v>60.739072904955464</v>
      </c>
    </row>
    <row r="276" spans="1:10" ht="23.25" customHeight="1" x14ac:dyDescent="0.25">
      <c r="A276" s="317" t="s">
        <v>215</v>
      </c>
      <c r="B276" s="247" t="s">
        <v>831</v>
      </c>
      <c r="C276" s="247" t="s">
        <v>843</v>
      </c>
      <c r="D276" s="247" t="s">
        <v>580</v>
      </c>
      <c r="E276" s="247" t="s">
        <v>216</v>
      </c>
      <c r="F276" s="318">
        <v>10000</v>
      </c>
      <c r="G276" s="318">
        <v>10000</v>
      </c>
      <c r="H276" s="318">
        <v>7762</v>
      </c>
      <c r="I276" s="337">
        <v>77.62</v>
      </c>
      <c r="J276" s="345">
        <f t="shared" si="4"/>
        <v>77.62</v>
      </c>
    </row>
    <row r="277" spans="1:10" ht="23.25" customHeight="1" x14ac:dyDescent="0.25">
      <c r="A277" s="317" t="s">
        <v>217</v>
      </c>
      <c r="B277" s="247" t="s">
        <v>831</v>
      </c>
      <c r="C277" s="247" t="s">
        <v>843</v>
      </c>
      <c r="D277" s="247" t="s">
        <v>580</v>
      </c>
      <c r="E277" s="247" t="s">
        <v>218</v>
      </c>
      <c r="F277" s="318">
        <v>10000</v>
      </c>
      <c r="G277" s="318">
        <v>10000</v>
      </c>
      <c r="H277" s="318">
        <v>7762</v>
      </c>
      <c r="I277" s="337">
        <v>77.62</v>
      </c>
      <c r="J277" s="345">
        <f t="shared" si="4"/>
        <v>77.62</v>
      </c>
    </row>
    <row r="278" spans="1:10" ht="23.25" customHeight="1" x14ac:dyDescent="0.25">
      <c r="A278" s="317" t="s">
        <v>645</v>
      </c>
      <c r="B278" s="247" t="s">
        <v>831</v>
      </c>
      <c r="C278" s="247" t="s">
        <v>843</v>
      </c>
      <c r="D278" s="247" t="s">
        <v>221</v>
      </c>
      <c r="E278" s="247"/>
      <c r="F278" s="318">
        <v>1000000</v>
      </c>
      <c r="G278" s="318">
        <v>1000000</v>
      </c>
      <c r="H278" s="318">
        <v>786650</v>
      </c>
      <c r="I278" s="337">
        <v>78.664999999999992</v>
      </c>
      <c r="J278" s="345">
        <f t="shared" si="4"/>
        <v>78.664999999999992</v>
      </c>
    </row>
    <row r="279" spans="1:10" ht="34.5" customHeight="1" x14ac:dyDescent="0.25">
      <c r="A279" s="317" t="s">
        <v>707</v>
      </c>
      <c r="B279" s="247" t="s">
        <v>831</v>
      </c>
      <c r="C279" s="247" t="s">
        <v>843</v>
      </c>
      <c r="D279" s="247" t="s">
        <v>222</v>
      </c>
      <c r="E279" s="247"/>
      <c r="F279" s="318">
        <v>500000</v>
      </c>
      <c r="G279" s="318">
        <v>500000</v>
      </c>
      <c r="H279" s="318">
        <v>500000</v>
      </c>
      <c r="I279" s="337">
        <v>100</v>
      </c>
      <c r="J279" s="345">
        <f t="shared" si="4"/>
        <v>100</v>
      </c>
    </row>
    <row r="280" spans="1:10" ht="57" customHeight="1" x14ac:dyDescent="0.25">
      <c r="A280" s="317" t="s">
        <v>708</v>
      </c>
      <c r="B280" s="247" t="s">
        <v>831</v>
      </c>
      <c r="C280" s="247" t="s">
        <v>843</v>
      </c>
      <c r="D280" s="247" t="s">
        <v>705</v>
      </c>
      <c r="E280" s="247"/>
      <c r="F280" s="318">
        <v>500000</v>
      </c>
      <c r="G280" s="318">
        <v>500000</v>
      </c>
      <c r="H280" s="318">
        <v>500000</v>
      </c>
      <c r="I280" s="337">
        <v>100</v>
      </c>
      <c r="J280" s="345">
        <f t="shared" si="4"/>
        <v>100</v>
      </c>
    </row>
    <row r="281" spans="1:10" ht="23.25" customHeight="1" x14ac:dyDescent="0.25">
      <c r="A281" s="317" t="s">
        <v>215</v>
      </c>
      <c r="B281" s="247" t="s">
        <v>831</v>
      </c>
      <c r="C281" s="247" t="s">
        <v>843</v>
      </c>
      <c r="D281" s="247" t="s">
        <v>706</v>
      </c>
      <c r="E281" s="247" t="s">
        <v>216</v>
      </c>
      <c r="F281" s="318">
        <v>500000</v>
      </c>
      <c r="G281" s="318">
        <v>500000</v>
      </c>
      <c r="H281" s="318">
        <v>500000</v>
      </c>
      <c r="I281" s="337">
        <v>100</v>
      </c>
      <c r="J281" s="345">
        <f t="shared" si="4"/>
        <v>100</v>
      </c>
    </row>
    <row r="282" spans="1:10" ht="102" customHeight="1" x14ac:dyDescent="0.25">
      <c r="A282" s="317" t="s">
        <v>235</v>
      </c>
      <c r="B282" s="247" t="s">
        <v>831</v>
      </c>
      <c r="C282" s="247" t="s">
        <v>843</v>
      </c>
      <c r="D282" s="247" t="s">
        <v>706</v>
      </c>
      <c r="E282" s="247" t="s">
        <v>200</v>
      </c>
      <c r="F282" s="318">
        <v>500000</v>
      </c>
      <c r="G282" s="318">
        <v>500000</v>
      </c>
      <c r="H282" s="318">
        <v>500000</v>
      </c>
      <c r="I282" s="337">
        <v>100</v>
      </c>
      <c r="J282" s="345">
        <f t="shared" si="4"/>
        <v>100</v>
      </c>
    </row>
    <row r="283" spans="1:10" ht="57" customHeight="1" x14ac:dyDescent="0.25">
      <c r="A283" s="317" t="s">
        <v>646</v>
      </c>
      <c r="B283" s="247" t="s">
        <v>831</v>
      </c>
      <c r="C283" s="247" t="s">
        <v>843</v>
      </c>
      <c r="D283" s="247" t="s">
        <v>225</v>
      </c>
      <c r="E283" s="247"/>
      <c r="F283" s="318">
        <v>500000</v>
      </c>
      <c r="G283" s="318">
        <v>500000</v>
      </c>
      <c r="H283" s="318">
        <v>286650</v>
      </c>
      <c r="I283" s="337">
        <v>57.330000000000005</v>
      </c>
      <c r="J283" s="345">
        <f t="shared" si="4"/>
        <v>57.330000000000005</v>
      </c>
    </row>
    <row r="284" spans="1:10" ht="57" customHeight="1" x14ac:dyDescent="0.25">
      <c r="A284" s="317" t="s">
        <v>1028</v>
      </c>
      <c r="B284" s="247" t="s">
        <v>831</v>
      </c>
      <c r="C284" s="247" t="s">
        <v>843</v>
      </c>
      <c r="D284" s="247" t="s">
        <v>226</v>
      </c>
      <c r="E284" s="247"/>
      <c r="F284" s="318">
        <v>500000</v>
      </c>
      <c r="G284" s="318">
        <v>500000</v>
      </c>
      <c r="H284" s="318">
        <v>286650</v>
      </c>
      <c r="I284" s="337">
        <v>57.330000000000005</v>
      </c>
      <c r="J284" s="345">
        <f t="shared" si="4"/>
        <v>57.330000000000005</v>
      </c>
    </row>
    <row r="285" spans="1:10" ht="23.25" customHeight="1" x14ac:dyDescent="0.25">
      <c r="A285" s="317" t="s">
        <v>215</v>
      </c>
      <c r="B285" s="247" t="s">
        <v>831</v>
      </c>
      <c r="C285" s="247" t="s">
        <v>843</v>
      </c>
      <c r="D285" s="247" t="s">
        <v>581</v>
      </c>
      <c r="E285" s="247" t="s">
        <v>216</v>
      </c>
      <c r="F285" s="318">
        <v>500000</v>
      </c>
      <c r="G285" s="318">
        <v>500000</v>
      </c>
      <c r="H285" s="318">
        <v>286650</v>
      </c>
      <c r="I285" s="337">
        <v>57.330000000000005</v>
      </c>
      <c r="J285" s="345">
        <f t="shared" si="4"/>
        <v>57.330000000000005</v>
      </c>
    </row>
    <row r="286" spans="1:10" ht="102" customHeight="1" x14ac:dyDescent="0.25">
      <c r="A286" s="317" t="s">
        <v>235</v>
      </c>
      <c r="B286" s="247" t="s">
        <v>831</v>
      </c>
      <c r="C286" s="247" t="s">
        <v>843</v>
      </c>
      <c r="D286" s="247" t="s">
        <v>581</v>
      </c>
      <c r="E286" s="247" t="s">
        <v>200</v>
      </c>
      <c r="F286" s="318">
        <v>500000</v>
      </c>
      <c r="G286" s="318">
        <v>500000</v>
      </c>
      <c r="H286" s="318">
        <v>286650</v>
      </c>
      <c r="I286" s="337">
        <v>57.330000000000005</v>
      </c>
      <c r="J286" s="345">
        <f t="shared" si="4"/>
        <v>57.330000000000005</v>
      </c>
    </row>
    <row r="287" spans="1:10" ht="45.75" customHeight="1" x14ac:dyDescent="0.25">
      <c r="A287" s="317" t="s">
        <v>593</v>
      </c>
      <c r="B287" s="247" t="s">
        <v>831</v>
      </c>
      <c r="C287" s="247" t="s">
        <v>843</v>
      </c>
      <c r="D287" s="247" t="s">
        <v>248</v>
      </c>
      <c r="E287" s="247"/>
      <c r="F287" s="318">
        <v>675000</v>
      </c>
      <c r="G287" s="318">
        <v>1911000</v>
      </c>
      <c r="H287" s="318">
        <v>5600</v>
      </c>
      <c r="I287" s="337">
        <v>0.82962962962962961</v>
      </c>
      <c r="J287" s="345">
        <f t="shared" si="4"/>
        <v>0.29304029304029305</v>
      </c>
    </row>
    <row r="288" spans="1:10" ht="34.5" customHeight="1" x14ac:dyDescent="0.25">
      <c r="A288" s="317" t="s">
        <v>980</v>
      </c>
      <c r="B288" s="247" t="s">
        <v>831</v>
      </c>
      <c r="C288" s="247" t="s">
        <v>843</v>
      </c>
      <c r="D288" s="247" t="s">
        <v>614</v>
      </c>
      <c r="E288" s="247"/>
      <c r="F288" s="318">
        <v>675000</v>
      </c>
      <c r="G288" s="318">
        <v>1911000</v>
      </c>
      <c r="H288" s="318">
        <v>5600</v>
      </c>
      <c r="I288" s="337">
        <v>0.82962962962962961</v>
      </c>
      <c r="J288" s="345">
        <f t="shared" si="4"/>
        <v>0.29304029304029305</v>
      </c>
    </row>
    <row r="289" spans="1:10" ht="79.5" customHeight="1" x14ac:dyDescent="0.25">
      <c r="A289" s="317" t="s">
        <v>615</v>
      </c>
      <c r="B289" s="247" t="s">
        <v>831</v>
      </c>
      <c r="C289" s="247" t="s">
        <v>843</v>
      </c>
      <c r="D289" s="247" t="s">
        <v>616</v>
      </c>
      <c r="E289" s="247"/>
      <c r="F289" s="318">
        <v>675000</v>
      </c>
      <c r="G289" s="318">
        <v>1911000</v>
      </c>
      <c r="H289" s="318">
        <v>5600</v>
      </c>
      <c r="I289" s="337">
        <v>0.82962962962962961</v>
      </c>
      <c r="J289" s="345">
        <f t="shared" si="4"/>
        <v>0.29304029304029305</v>
      </c>
    </row>
    <row r="290" spans="1:10" ht="45.75" customHeight="1" x14ac:dyDescent="0.25">
      <c r="A290" s="317" t="s">
        <v>211</v>
      </c>
      <c r="B290" s="247" t="s">
        <v>831</v>
      </c>
      <c r="C290" s="247" t="s">
        <v>843</v>
      </c>
      <c r="D290" s="247" t="s">
        <v>558</v>
      </c>
      <c r="E290" s="247" t="s">
        <v>212</v>
      </c>
      <c r="F290" s="318">
        <v>675000</v>
      </c>
      <c r="G290" s="318">
        <v>100000</v>
      </c>
      <c r="H290" s="318">
        <v>5600</v>
      </c>
      <c r="I290" s="337">
        <v>0.82962962962962961</v>
      </c>
      <c r="J290" s="345">
        <f t="shared" si="4"/>
        <v>5.6000000000000005</v>
      </c>
    </row>
    <row r="291" spans="1:10" ht="45.75" customHeight="1" x14ac:dyDescent="0.25">
      <c r="A291" s="317" t="s">
        <v>213</v>
      </c>
      <c r="B291" s="247" t="s">
        <v>831</v>
      </c>
      <c r="C291" s="247" t="s">
        <v>843</v>
      </c>
      <c r="D291" s="247" t="s">
        <v>558</v>
      </c>
      <c r="E291" s="247" t="s">
        <v>214</v>
      </c>
      <c r="F291" s="318">
        <v>675000</v>
      </c>
      <c r="G291" s="318">
        <v>100000</v>
      </c>
      <c r="H291" s="318">
        <v>5600</v>
      </c>
      <c r="I291" s="337">
        <v>0.82962962962962961</v>
      </c>
      <c r="J291" s="345">
        <f t="shared" si="4"/>
        <v>5.6000000000000005</v>
      </c>
    </row>
    <row r="292" spans="1:10" ht="45.75" customHeight="1" x14ac:dyDescent="0.25">
      <c r="A292" s="317" t="s">
        <v>244</v>
      </c>
      <c r="B292" s="247" t="s">
        <v>831</v>
      </c>
      <c r="C292" s="247" t="s">
        <v>843</v>
      </c>
      <c r="D292" s="247" t="s">
        <v>558</v>
      </c>
      <c r="E292" s="247" t="s">
        <v>245</v>
      </c>
      <c r="F292" s="318">
        <v>0</v>
      </c>
      <c r="G292" s="318">
        <v>1811000</v>
      </c>
      <c r="H292" s="318">
        <v>0</v>
      </c>
      <c r="I292" s="337">
        <v>0</v>
      </c>
      <c r="J292" s="345">
        <f t="shared" si="4"/>
        <v>0</v>
      </c>
    </row>
    <row r="293" spans="1:10" ht="15" customHeight="1" x14ac:dyDescent="0.25">
      <c r="A293" s="317" t="s">
        <v>246</v>
      </c>
      <c r="B293" s="247" t="s">
        <v>831</v>
      </c>
      <c r="C293" s="247" t="s">
        <v>843</v>
      </c>
      <c r="D293" s="247" t="s">
        <v>558</v>
      </c>
      <c r="E293" s="247" t="s">
        <v>247</v>
      </c>
      <c r="F293" s="318">
        <v>0</v>
      </c>
      <c r="G293" s="318">
        <v>1811000</v>
      </c>
      <c r="H293" s="318">
        <v>0</v>
      </c>
      <c r="I293" s="337">
        <v>0</v>
      </c>
      <c r="J293" s="345">
        <f t="shared" si="4"/>
        <v>0</v>
      </c>
    </row>
    <row r="294" spans="1:10" s="324" customFormat="1" ht="23.25" customHeight="1" x14ac:dyDescent="0.25">
      <c r="A294" s="325" t="s">
        <v>900</v>
      </c>
      <c r="B294" s="326" t="s">
        <v>839</v>
      </c>
      <c r="C294" s="326"/>
      <c r="D294" s="326"/>
      <c r="E294" s="326"/>
      <c r="F294" s="327">
        <v>1368586280</v>
      </c>
      <c r="G294" s="327">
        <v>1745962198.04</v>
      </c>
      <c r="H294" s="327">
        <v>1667466589.6300001</v>
      </c>
      <c r="I294" s="338">
        <v>121.83861653428238</v>
      </c>
      <c r="J294" s="329">
        <f t="shared" si="4"/>
        <v>95.50416334911958</v>
      </c>
    </row>
    <row r="295" spans="1:10" ht="15" customHeight="1" x14ac:dyDescent="0.25">
      <c r="A295" s="317" t="s">
        <v>271</v>
      </c>
      <c r="B295" s="247" t="s">
        <v>839</v>
      </c>
      <c r="C295" s="247" t="s">
        <v>828</v>
      </c>
      <c r="D295" s="247"/>
      <c r="E295" s="247"/>
      <c r="F295" s="318">
        <v>88777920</v>
      </c>
      <c r="G295" s="318">
        <v>127623641.04000001</v>
      </c>
      <c r="H295" s="318">
        <v>114075498.75</v>
      </c>
      <c r="I295" s="337">
        <v>128.49534968830088</v>
      </c>
      <c r="J295" s="345">
        <f t="shared" si="4"/>
        <v>89.384300448101357</v>
      </c>
    </row>
    <row r="296" spans="1:10" ht="68.25" customHeight="1" x14ac:dyDescent="0.25">
      <c r="A296" s="317" t="s">
        <v>1029</v>
      </c>
      <c r="B296" s="247" t="s">
        <v>839</v>
      </c>
      <c r="C296" s="247" t="s">
        <v>828</v>
      </c>
      <c r="D296" s="247" t="s">
        <v>234</v>
      </c>
      <c r="E296" s="247"/>
      <c r="F296" s="318">
        <v>16160000</v>
      </c>
      <c r="G296" s="318">
        <v>10941030</v>
      </c>
      <c r="H296" s="318">
        <v>10941021</v>
      </c>
      <c r="I296" s="337">
        <v>67.704337871287123</v>
      </c>
      <c r="J296" s="345">
        <f t="shared" si="4"/>
        <v>99.999917740834277</v>
      </c>
    </row>
    <row r="297" spans="1:10" ht="45.75" customHeight="1" x14ac:dyDescent="0.25">
      <c r="A297" s="317" t="s">
        <v>1030</v>
      </c>
      <c r="B297" s="247" t="s">
        <v>839</v>
      </c>
      <c r="C297" s="247" t="s">
        <v>828</v>
      </c>
      <c r="D297" s="247" t="s">
        <v>1031</v>
      </c>
      <c r="E297" s="247"/>
      <c r="F297" s="318">
        <v>16160000</v>
      </c>
      <c r="G297" s="318">
        <v>10941030</v>
      </c>
      <c r="H297" s="318">
        <v>10941021</v>
      </c>
      <c r="I297" s="337">
        <v>67.704337871287123</v>
      </c>
      <c r="J297" s="345">
        <f t="shared" si="4"/>
        <v>99.999917740834277</v>
      </c>
    </row>
    <row r="298" spans="1:10" ht="45.75" customHeight="1" x14ac:dyDescent="0.25">
      <c r="A298" s="317" t="s">
        <v>1032</v>
      </c>
      <c r="B298" s="247" t="s">
        <v>839</v>
      </c>
      <c r="C298" s="247" t="s">
        <v>828</v>
      </c>
      <c r="D298" s="247" t="s">
        <v>1033</v>
      </c>
      <c r="E298" s="247"/>
      <c r="F298" s="318">
        <v>16160000</v>
      </c>
      <c r="G298" s="318">
        <v>10941030</v>
      </c>
      <c r="H298" s="318">
        <v>10941021</v>
      </c>
      <c r="I298" s="337">
        <v>67.704337871287123</v>
      </c>
      <c r="J298" s="345">
        <f t="shared" si="4"/>
        <v>99.999917740834277</v>
      </c>
    </row>
    <row r="299" spans="1:10" ht="45.75" customHeight="1" x14ac:dyDescent="0.25">
      <c r="A299" s="317" t="s">
        <v>211</v>
      </c>
      <c r="B299" s="247" t="s">
        <v>839</v>
      </c>
      <c r="C299" s="247" t="s">
        <v>828</v>
      </c>
      <c r="D299" s="247" t="s">
        <v>1034</v>
      </c>
      <c r="E299" s="247" t="s">
        <v>212</v>
      </c>
      <c r="F299" s="318">
        <v>16160000</v>
      </c>
      <c r="G299" s="318">
        <v>10941030</v>
      </c>
      <c r="H299" s="318">
        <v>10941021</v>
      </c>
      <c r="I299" s="337">
        <v>67.704337871287123</v>
      </c>
      <c r="J299" s="345">
        <f t="shared" si="4"/>
        <v>99.999917740834277</v>
      </c>
    </row>
    <row r="300" spans="1:10" ht="45.75" customHeight="1" x14ac:dyDescent="0.25">
      <c r="A300" s="317" t="s">
        <v>213</v>
      </c>
      <c r="B300" s="247" t="s">
        <v>839</v>
      </c>
      <c r="C300" s="247" t="s">
        <v>828</v>
      </c>
      <c r="D300" s="247" t="s">
        <v>1034</v>
      </c>
      <c r="E300" s="247" t="s">
        <v>214</v>
      </c>
      <c r="F300" s="318">
        <v>16160000</v>
      </c>
      <c r="G300" s="318">
        <v>10941030</v>
      </c>
      <c r="H300" s="318">
        <v>10941021</v>
      </c>
      <c r="I300" s="337">
        <v>67.704337871287123</v>
      </c>
      <c r="J300" s="345">
        <f t="shared" si="4"/>
        <v>99.999917740834277</v>
      </c>
    </row>
    <row r="301" spans="1:10" ht="45.75" customHeight="1" x14ac:dyDescent="0.25">
      <c r="A301" s="317" t="s">
        <v>593</v>
      </c>
      <c r="B301" s="247" t="s">
        <v>839</v>
      </c>
      <c r="C301" s="247" t="s">
        <v>828</v>
      </c>
      <c r="D301" s="247" t="s">
        <v>248</v>
      </c>
      <c r="E301" s="247"/>
      <c r="F301" s="318">
        <v>44827000</v>
      </c>
      <c r="G301" s="318">
        <v>57517200</v>
      </c>
      <c r="H301" s="318">
        <v>51375472.189999998</v>
      </c>
      <c r="I301" s="337">
        <v>114.60832130189394</v>
      </c>
      <c r="J301" s="345">
        <f t="shared" si="4"/>
        <v>89.321928379684678</v>
      </c>
    </row>
    <row r="302" spans="1:10" ht="34.5" customHeight="1" x14ac:dyDescent="0.25">
      <c r="A302" s="317" t="s">
        <v>980</v>
      </c>
      <c r="B302" s="247" t="s">
        <v>839</v>
      </c>
      <c r="C302" s="247" t="s">
        <v>828</v>
      </c>
      <c r="D302" s="247" t="s">
        <v>614</v>
      </c>
      <c r="E302" s="247"/>
      <c r="F302" s="318">
        <v>44827000</v>
      </c>
      <c r="G302" s="318">
        <v>57517200</v>
      </c>
      <c r="H302" s="318">
        <v>51375472.189999998</v>
      </c>
      <c r="I302" s="337">
        <v>114.60832130189394</v>
      </c>
      <c r="J302" s="345">
        <f t="shared" si="4"/>
        <v>89.321928379684678</v>
      </c>
    </row>
    <row r="303" spans="1:10" ht="79.5" customHeight="1" x14ac:dyDescent="0.25">
      <c r="A303" s="317" t="s">
        <v>615</v>
      </c>
      <c r="B303" s="247" t="s">
        <v>839</v>
      </c>
      <c r="C303" s="247" t="s">
        <v>828</v>
      </c>
      <c r="D303" s="247" t="s">
        <v>616</v>
      </c>
      <c r="E303" s="247"/>
      <c r="F303" s="318">
        <v>44827000</v>
      </c>
      <c r="G303" s="318">
        <v>57517200</v>
      </c>
      <c r="H303" s="318">
        <v>51375472.189999998</v>
      </c>
      <c r="I303" s="337">
        <v>114.60832130189394</v>
      </c>
      <c r="J303" s="345">
        <f t="shared" si="4"/>
        <v>89.321928379684678</v>
      </c>
    </row>
    <row r="304" spans="1:10" ht="45.75" customHeight="1" x14ac:dyDescent="0.25">
      <c r="A304" s="317" t="s">
        <v>211</v>
      </c>
      <c r="B304" s="247" t="s">
        <v>839</v>
      </c>
      <c r="C304" s="247" t="s">
        <v>828</v>
      </c>
      <c r="D304" s="247" t="s">
        <v>558</v>
      </c>
      <c r="E304" s="247" t="s">
        <v>212</v>
      </c>
      <c r="F304" s="318">
        <v>44827000</v>
      </c>
      <c r="G304" s="318">
        <v>57517200</v>
      </c>
      <c r="H304" s="318">
        <v>51375472.189999998</v>
      </c>
      <c r="I304" s="337">
        <v>114.60832130189394</v>
      </c>
      <c r="J304" s="345">
        <f t="shared" si="4"/>
        <v>89.321928379684678</v>
      </c>
    </row>
    <row r="305" spans="1:10" ht="45.75" customHeight="1" x14ac:dyDescent="0.25">
      <c r="A305" s="317" t="s">
        <v>213</v>
      </c>
      <c r="B305" s="247" t="s">
        <v>839</v>
      </c>
      <c r="C305" s="247" t="s">
        <v>828</v>
      </c>
      <c r="D305" s="247" t="s">
        <v>558</v>
      </c>
      <c r="E305" s="247" t="s">
        <v>214</v>
      </c>
      <c r="F305" s="318">
        <v>44827000</v>
      </c>
      <c r="G305" s="318">
        <v>57517200</v>
      </c>
      <c r="H305" s="318">
        <v>51375472.189999998</v>
      </c>
      <c r="I305" s="337">
        <v>114.60832130189394</v>
      </c>
      <c r="J305" s="345">
        <f t="shared" si="4"/>
        <v>89.321928379684678</v>
      </c>
    </row>
    <row r="306" spans="1:10" ht="45.75" customHeight="1" x14ac:dyDescent="0.25">
      <c r="A306" s="317" t="s">
        <v>655</v>
      </c>
      <c r="B306" s="247" t="s">
        <v>839</v>
      </c>
      <c r="C306" s="247" t="s">
        <v>828</v>
      </c>
      <c r="D306" s="247" t="s">
        <v>281</v>
      </c>
      <c r="E306" s="247"/>
      <c r="F306" s="318">
        <v>12774000</v>
      </c>
      <c r="G306" s="318">
        <v>12774000</v>
      </c>
      <c r="H306" s="318">
        <v>8309472.6299999999</v>
      </c>
      <c r="I306" s="337">
        <v>65.049887505871297</v>
      </c>
      <c r="J306" s="345">
        <f t="shared" si="4"/>
        <v>65.049887505871297</v>
      </c>
    </row>
    <row r="307" spans="1:10" ht="79.5" customHeight="1" x14ac:dyDescent="0.25">
      <c r="A307" s="317" t="s">
        <v>976</v>
      </c>
      <c r="B307" s="247" t="s">
        <v>839</v>
      </c>
      <c r="C307" s="247" t="s">
        <v>828</v>
      </c>
      <c r="D307" s="247" t="s">
        <v>667</v>
      </c>
      <c r="E307" s="247"/>
      <c r="F307" s="318">
        <v>12774000</v>
      </c>
      <c r="G307" s="318">
        <v>12774000</v>
      </c>
      <c r="H307" s="318">
        <v>8309472.6299999999</v>
      </c>
      <c r="I307" s="337">
        <v>65.049887505871297</v>
      </c>
      <c r="J307" s="345">
        <f t="shared" si="4"/>
        <v>65.049887505871297</v>
      </c>
    </row>
    <row r="308" spans="1:10" ht="45.75" customHeight="1" x14ac:dyDescent="0.25">
      <c r="A308" s="317" t="s">
        <v>273</v>
      </c>
      <c r="B308" s="247" t="s">
        <v>839</v>
      </c>
      <c r="C308" s="247" t="s">
        <v>828</v>
      </c>
      <c r="D308" s="247" t="s">
        <v>1035</v>
      </c>
      <c r="E308" s="247"/>
      <c r="F308" s="318">
        <v>12774000</v>
      </c>
      <c r="G308" s="318">
        <v>12774000</v>
      </c>
      <c r="H308" s="318">
        <v>8309472.6299999999</v>
      </c>
      <c r="I308" s="337">
        <v>65.049887505871297</v>
      </c>
      <c r="J308" s="345">
        <f t="shared" si="4"/>
        <v>65.049887505871297</v>
      </c>
    </row>
    <row r="309" spans="1:10" ht="23.25" customHeight="1" x14ac:dyDescent="0.25">
      <c r="A309" s="317" t="s">
        <v>215</v>
      </c>
      <c r="B309" s="247" t="s">
        <v>839</v>
      </c>
      <c r="C309" s="247" t="s">
        <v>828</v>
      </c>
      <c r="D309" s="247" t="s">
        <v>1416</v>
      </c>
      <c r="E309" s="247" t="s">
        <v>216</v>
      </c>
      <c r="F309" s="318">
        <v>12774000</v>
      </c>
      <c r="G309" s="318">
        <v>12774000</v>
      </c>
      <c r="H309" s="318">
        <v>8309472.6299999999</v>
      </c>
      <c r="I309" s="337">
        <v>65.049887505871297</v>
      </c>
      <c r="J309" s="345">
        <f t="shared" si="4"/>
        <v>65.049887505871297</v>
      </c>
    </row>
    <row r="310" spans="1:10" ht="102" customHeight="1" x14ac:dyDescent="0.25">
      <c r="A310" s="317" t="s">
        <v>235</v>
      </c>
      <c r="B310" s="247" t="s">
        <v>839</v>
      </c>
      <c r="C310" s="247" t="s">
        <v>828</v>
      </c>
      <c r="D310" s="247" t="s">
        <v>1416</v>
      </c>
      <c r="E310" s="247" t="s">
        <v>200</v>
      </c>
      <c r="F310" s="318">
        <v>12774000</v>
      </c>
      <c r="G310" s="318">
        <v>12774000</v>
      </c>
      <c r="H310" s="318">
        <v>8309472.6299999999</v>
      </c>
      <c r="I310" s="337">
        <v>65.049887505871297</v>
      </c>
      <c r="J310" s="345">
        <f t="shared" si="4"/>
        <v>65.049887505871297</v>
      </c>
    </row>
    <row r="311" spans="1:10" ht="45.75" customHeight="1" x14ac:dyDescent="0.25">
      <c r="A311" s="317" t="s">
        <v>844</v>
      </c>
      <c r="B311" s="247" t="s">
        <v>839</v>
      </c>
      <c r="C311" s="247" t="s">
        <v>828</v>
      </c>
      <c r="D311" s="247" t="s">
        <v>845</v>
      </c>
      <c r="E311" s="247"/>
      <c r="F311" s="318">
        <v>15016920</v>
      </c>
      <c r="G311" s="318">
        <v>46391411.039999999</v>
      </c>
      <c r="H311" s="318">
        <v>43449532.93</v>
      </c>
      <c r="I311" s="337">
        <v>289.33718052703216</v>
      </c>
      <c r="J311" s="345">
        <f t="shared" si="4"/>
        <v>93.658571610457315</v>
      </c>
    </row>
    <row r="312" spans="1:10" ht="79.5" customHeight="1" x14ac:dyDescent="0.25">
      <c r="A312" s="317" t="s">
        <v>1417</v>
      </c>
      <c r="B312" s="247" t="s">
        <v>839</v>
      </c>
      <c r="C312" s="247" t="s">
        <v>828</v>
      </c>
      <c r="D312" s="247" t="s">
        <v>1418</v>
      </c>
      <c r="E312" s="247"/>
      <c r="F312" s="318">
        <v>15016920</v>
      </c>
      <c r="G312" s="318">
        <v>46391411.039999999</v>
      </c>
      <c r="H312" s="318">
        <v>43449532.93</v>
      </c>
      <c r="I312" s="337">
        <v>289.33718052703216</v>
      </c>
      <c r="J312" s="345">
        <f t="shared" si="4"/>
        <v>93.658571610457315</v>
      </c>
    </row>
    <row r="313" spans="1:10" ht="68.25" customHeight="1" x14ac:dyDescent="0.25">
      <c r="A313" s="317" t="s">
        <v>1419</v>
      </c>
      <c r="B313" s="247" t="s">
        <v>839</v>
      </c>
      <c r="C313" s="247" t="s">
        <v>828</v>
      </c>
      <c r="D313" s="247" t="s">
        <v>1420</v>
      </c>
      <c r="E313" s="247"/>
      <c r="F313" s="318">
        <v>15016920</v>
      </c>
      <c r="G313" s="318">
        <v>46391411.039999999</v>
      </c>
      <c r="H313" s="318">
        <v>43449532.93</v>
      </c>
      <c r="I313" s="337">
        <v>289.33718052703216</v>
      </c>
      <c r="J313" s="345">
        <f t="shared" si="4"/>
        <v>93.658571610457315</v>
      </c>
    </row>
    <row r="314" spans="1:10" ht="45.75" customHeight="1" x14ac:dyDescent="0.25">
      <c r="A314" s="317" t="s">
        <v>244</v>
      </c>
      <c r="B314" s="247" t="s">
        <v>839</v>
      </c>
      <c r="C314" s="247" t="s">
        <v>828</v>
      </c>
      <c r="D314" s="247" t="s">
        <v>1421</v>
      </c>
      <c r="E314" s="247" t="s">
        <v>245</v>
      </c>
      <c r="F314" s="318">
        <v>15016920</v>
      </c>
      <c r="G314" s="318">
        <v>33789180</v>
      </c>
      <c r="H314" s="318">
        <v>30847301.890000001</v>
      </c>
      <c r="I314" s="337">
        <v>205.41696892571846</v>
      </c>
      <c r="J314" s="345">
        <f t="shared" si="4"/>
        <v>91.293431477177009</v>
      </c>
    </row>
    <row r="315" spans="1:10" ht="15" customHeight="1" x14ac:dyDescent="0.25">
      <c r="A315" s="317" t="s">
        <v>246</v>
      </c>
      <c r="B315" s="247" t="s">
        <v>839</v>
      </c>
      <c r="C315" s="247" t="s">
        <v>828</v>
      </c>
      <c r="D315" s="247" t="s">
        <v>1421</v>
      </c>
      <c r="E315" s="247" t="s">
        <v>247</v>
      </c>
      <c r="F315" s="318">
        <v>15016920</v>
      </c>
      <c r="G315" s="318">
        <v>33789180</v>
      </c>
      <c r="H315" s="318">
        <v>30847301.890000001</v>
      </c>
      <c r="I315" s="337">
        <v>205.41696892571846</v>
      </c>
      <c r="J315" s="345">
        <f t="shared" si="4"/>
        <v>91.293431477177009</v>
      </c>
    </row>
    <row r="316" spans="1:10" ht="23.25" customHeight="1" x14ac:dyDescent="0.25">
      <c r="A316" s="317" t="s">
        <v>215</v>
      </c>
      <c r="B316" s="247" t="s">
        <v>839</v>
      </c>
      <c r="C316" s="247" t="s">
        <v>828</v>
      </c>
      <c r="D316" s="247" t="s">
        <v>1421</v>
      </c>
      <c r="E316" s="247" t="s">
        <v>216</v>
      </c>
      <c r="F316" s="318">
        <v>0</v>
      </c>
      <c r="G316" s="318">
        <v>12602231.039999999</v>
      </c>
      <c r="H316" s="318">
        <v>12602231.039999999</v>
      </c>
      <c r="I316" s="337">
        <v>0</v>
      </c>
      <c r="J316" s="345">
        <f t="shared" si="4"/>
        <v>100</v>
      </c>
    </row>
    <row r="317" spans="1:10" ht="23.25" customHeight="1" x14ac:dyDescent="0.25">
      <c r="A317" s="317" t="s">
        <v>217</v>
      </c>
      <c r="B317" s="247" t="s">
        <v>839</v>
      </c>
      <c r="C317" s="247" t="s">
        <v>828</v>
      </c>
      <c r="D317" s="247" t="s">
        <v>1421</v>
      </c>
      <c r="E317" s="247" t="s">
        <v>218</v>
      </c>
      <c r="F317" s="318">
        <v>0</v>
      </c>
      <c r="G317" s="318">
        <v>12602231.039999999</v>
      </c>
      <c r="H317" s="318">
        <v>12602231.039999999</v>
      </c>
      <c r="I317" s="337">
        <v>0</v>
      </c>
      <c r="J317" s="345">
        <f t="shared" si="4"/>
        <v>100</v>
      </c>
    </row>
    <row r="318" spans="1:10" ht="15" customHeight="1" x14ac:dyDescent="0.25">
      <c r="A318" s="317" t="s">
        <v>275</v>
      </c>
      <c r="B318" s="247" t="s">
        <v>839</v>
      </c>
      <c r="C318" s="247" t="s">
        <v>829</v>
      </c>
      <c r="D318" s="247"/>
      <c r="E318" s="247"/>
      <c r="F318" s="318">
        <v>163290660</v>
      </c>
      <c r="G318" s="318">
        <v>301492370</v>
      </c>
      <c r="H318" s="318">
        <v>301183635.73000002</v>
      </c>
      <c r="I318" s="337">
        <v>184.44633375234079</v>
      </c>
      <c r="J318" s="345">
        <f t="shared" si="4"/>
        <v>99.897597982330382</v>
      </c>
    </row>
    <row r="319" spans="1:10" ht="68.25" customHeight="1" x14ac:dyDescent="0.25">
      <c r="A319" s="317" t="s">
        <v>1029</v>
      </c>
      <c r="B319" s="247" t="s">
        <v>839</v>
      </c>
      <c r="C319" s="247" t="s">
        <v>829</v>
      </c>
      <c r="D319" s="247" t="s">
        <v>234</v>
      </c>
      <c r="E319" s="247"/>
      <c r="F319" s="318">
        <v>163290660</v>
      </c>
      <c r="G319" s="318">
        <v>285556950</v>
      </c>
      <c r="H319" s="318">
        <v>285248472.94</v>
      </c>
      <c r="I319" s="337">
        <v>174.68756200752696</v>
      </c>
      <c r="J319" s="345">
        <f t="shared" si="4"/>
        <v>99.891973541529978</v>
      </c>
    </row>
    <row r="320" spans="1:10" ht="15" customHeight="1" x14ac:dyDescent="0.25">
      <c r="A320" s="317" t="s">
        <v>664</v>
      </c>
      <c r="B320" s="247" t="s">
        <v>839</v>
      </c>
      <c r="C320" s="247" t="s">
        <v>829</v>
      </c>
      <c r="D320" s="247" t="s">
        <v>268</v>
      </c>
      <c r="E320" s="247"/>
      <c r="F320" s="318">
        <v>88993660</v>
      </c>
      <c r="G320" s="318">
        <v>191187650</v>
      </c>
      <c r="H320" s="318">
        <v>190914633.13999999</v>
      </c>
      <c r="I320" s="337">
        <v>214.52610572483474</v>
      </c>
      <c r="J320" s="345">
        <f t="shared" si="4"/>
        <v>99.85719953145508</v>
      </c>
    </row>
    <row r="321" spans="1:10" ht="23.25" customHeight="1" x14ac:dyDescent="0.25">
      <c r="A321" s="317" t="s">
        <v>901</v>
      </c>
      <c r="B321" s="247" t="s">
        <v>839</v>
      </c>
      <c r="C321" s="247" t="s">
        <v>829</v>
      </c>
      <c r="D321" s="247" t="s">
        <v>902</v>
      </c>
      <c r="E321" s="247"/>
      <c r="F321" s="318">
        <v>88993660</v>
      </c>
      <c r="G321" s="318">
        <v>191187650</v>
      </c>
      <c r="H321" s="318">
        <v>190914633.13999999</v>
      </c>
      <c r="I321" s="337">
        <v>214.52610572483474</v>
      </c>
      <c r="J321" s="345">
        <f t="shared" si="4"/>
        <v>99.85719953145508</v>
      </c>
    </row>
    <row r="322" spans="1:10" ht="45.75" customHeight="1" x14ac:dyDescent="0.25">
      <c r="A322" s="317" t="s">
        <v>244</v>
      </c>
      <c r="B322" s="247" t="s">
        <v>839</v>
      </c>
      <c r="C322" s="247" t="s">
        <v>829</v>
      </c>
      <c r="D322" s="247" t="s">
        <v>1422</v>
      </c>
      <c r="E322" s="247" t="s">
        <v>245</v>
      </c>
      <c r="F322" s="318">
        <v>88993660</v>
      </c>
      <c r="G322" s="318">
        <v>191187650</v>
      </c>
      <c r="H322" s="318">
        <v>190914633.13999999</v>
      </c>
      <c r="I322" s="337">
        <v>214.52610572483474</v>
      </c>
      <c r="J322" s="345">
        <f t="shared" si="4"/>
        <v>99.85719953145508</v>
      </c>
    </row>
    <row r="323" spans="1:10" ht="15" customHeight="1" x14ac:dyDescent="0.25">
      <c r="A323" s="317" t="s">
        <v>246</v>
      </c>
      <c r="B323" s="247" t="s">
        <v>839</v>
      </c>
      <c r="C323" s="247" t="s">
        <v>829</v>
      </c>
      <c r="D323" s="247" t="s">
        <v>1422</v>
      </c>
      <c r="E323" s="247" t="s">
        <v>247</v>
      </c>
      <c r="F323" s="318">
        <v>88993660</v>
      </c>
      <c r="G323" s="318">
        <v>191187650</v>
      </c>
      <c r="H323" s="318">
        <v>190914633.13999999</v>
      </c>
      <c r="I323" s="337">
        <v>214.52610572483474</v>
      </c>
      <c r="J323" s="345">
        <f t="shared" si="4"/>
        <v>99.85719953145508</v>
      </c>
    </row>
    <row r="324" spans="1:10" ht="34.5" customHeight="1" x14ac:dyDescent="0.25">
      <c r="A324" s="317" t="s">
        <v>1036</v>
      </c>
      <c r="B324" s="247" t="s">
        <v>839</v>
      </c>
      <c r="C324" s="247" t="s">
        <v>829</v>
      </c>
      <c r="D324" s="247" t="s">
        <v>663</v>
      </c>
      <c r="E324" s="247"/>
      <c r="F324" s="318">
        <v>74297000</v>
      </c>
      <c r="G324" s="318">
        <v>94369300</v>
      </c>
      <c r="H324" s="318">
        <v>94333839.799999997</v>
      </c>
      <c r="I324" s="337">
        <v>126.96857181312839</v>
      </c>
      <c r="J324" s="345">
        <f t="shared" si="4"/>
        <v>99.962424008655361</v>
      </c>
    </row>
    <row r="325" spans="1:10" ht="90.75" customHeight="1" x14ac:dyDescent="0.25">
      <c r="A325" s="317" t="s">
        <v>1037</v>
      </c>
      <c r="B325" s="247" t="s">
        <v>839</v>
      </c>
      <c r="C325" s="247" t="s">
        <v>829</v>
      </c>
      <c r="D325" s="247" t="s">
        <v>1038</v>
      </c>
      <c r="E325" s="247"/>
      <c r="F325" s="318">
        <v>0</v>
      </c>
      <c r="G325" s="318">
        <v>19372300</v>
      </c>
      <c r="H325" s="318">
        <v>19372291.800000001</v>
      </c>
      <c r="I325" s="337">
        <v>0</v>
      </c>
      <c r="J325" s="345">
        <f t="shared" si="4"/>
        <v>99.999957671520676</v>
      </c>
    </row>
    <row r="326" spans="1:10" ht="45.75" customHeight="1" x14ac:dyDescent="0.25">
      <c r="A326" s="317" t="s">
        <v>211</v>
      </c>
      <c r="B326" s="247" t="s">
        <v>839</v>
      </c>
      <c r="C326" s="247" t="s">
        <v>829</v>
      </c>
      <c r="D326" s="247" t="s">
        <v>1423</v>
      </c>
      <c r="E326" s="247" t="s">
        <v>212</v>
      </c>
      <c r="F326" s="318">
        <v>0</v>
      </c>
      <c r="G326" s="318">
        <v>19372300</v>
      </c>
      <c r="H326" s="318">
        <v>19372291.800000001</v>
      </c>
      <c r="I326" s="337">
        <v>0</v>
      </c>
      <c r="J326" s="345">
        <f t="shared" si="4"/>
        <v>99.999957671520676</v>
      </c>
    </row>
    <row r="327" spans="1:10" ht="45.75" customHeight="1" x14ac:dyDescent="0.25">
      <c r="A327" s="317" t="s">
        <v>213</v>
      </c>
      <c r="B327" s="247" t="s">
        <v>839</v>
      </c>
      <c r="C327" s="247" t="s">
        <v>829</v>
      </c>
      <c r="D327" s="247" t="s">
        <v>1423</v>
      </c>
      <c r="E327" s="247" t="s">
        <v>214</v>
      </c>
      <c r="F327" s="318">
        <v>0</v>
      </c>
      <c r="G327" s="318">
        <v>19372300</v>
      </c>
      <c r="H327" s="318">
        <v>19372291.800000001</v>
      </c>
      <c r="I327" s="337">
        <v>0</v>
      </c>
      <c r="J327" s="345">
        <f t="shared" si="4"/>
        <v>99.999957671520676</v>
      </c>
    </row>
    <row r="328" spans="1:10" ht="113.25" customHeight="1" x14ac:dyDescent="0.25">
      <c r="A328" s="317" t="s">
        <v>1424</v>
      </c>
      <c r="B328" s="247" t="s">
        <v>839</v>
      </c>
      <c r="C328" s="247" t="s">
        <v>829</v>
      </c>
      <c r="D328" s="247" t="s">
        <v>1425</v>
      </c>
      <c r="E328" s="247"/>
      <c r="F328" s="318">
        <v>70437000</v>
      </c>
      <c r="G328" s="318">
        <v>70437000</v>
      </c>
      <c r="H328" s="318">
        <v>70417500</v>
      </c>
      <c r="I328" s="337">
        <v>99.97231568635803</v>
      </c>
      <c r="J328" s="345">
        <f t="shared" si="4"/>
        <v>99.97231568635803</v>
      </c>
    </row>
    <row r="329" spans="1:10" ht="45.75" customHeight="1" x14ac:dyDescent="0.25">
      <c r="A329" s="317" t="s">
        <v>244</v>
      </c>
      <c r="B329" s="247" t="s">
        <v>839</v>
      </c>
      <c r="C329" s="247" t="s">
        <v>829</v>
      </c>
      <c r="D329" s="247" t="s">
        <v>1426</v>
      </c>
      <c r="E329" s="247" t="s">
        <v>245</v>
      </c>
      <c r="F329" s="318">
        <v>70437000</v>
      </c>
      <c r="G329" s="318">
        <v>70437000</v>
      </c>
      <c r="H329" s="318">
        <v>70417500</v>
      </c>
      <c r="I329" s="337">
        <v>99.97231568635803</v>
      </c>
      <c r="J329" s="345">
        <f t="shared" si="4"/>
        <v>99.97231568635803</v>
      </c>
    </row>
    <row r="330" spans="1:10" ht="15" customHeight="1" x14ac:dyDescent="0.25">
      <c r="A330" s="317" t="s">
        <v>246</v>
      </c>
      <c r="B330" s="247" t="s">
        <v>839</v>
      </c>
      <c r="C330" s="247" t="s">
        <v>829</v>
      </c>
      <c r="D330" s="247" t="s">
        <v>1426</v>
      </c>
      <c r="E330" s="247" t="s">
        <v>247</v>
      </c>
      <c r="F330" s="318">
        <v>70437000</v>
      </c>
      <c r="G330" s="318">
        <v>0</v>
      </c>
      <c r="H330" s="318">
        <v>0</v>
      </c>
      <c r="I330" s="337">
        <v>0</v>
      </c>
      <c r="J330" s="345">
        <v>0</v>
      </c>
    </row>
    <row r="331" spans="1:10" ht="180.75" customHeight="1" x14ac:dyDescent="0.25">
      <c r="A331" s="317" t="s">
        <v>1039</v>
      </c>
      <c r="B331" s="247" t="s">
        <v>839</v>
      </c>
      <c r="C331" s="247" t="s">
        <v>829</v>
      </c>
      <c r="D331" s="247" t="s">
        <v>1410</v>
      </c>
      <c r="E331" s="247" t="s">
        <v>1040</v>
      </c>
      <c r="F331" s="318">
        <v>0</v>
      </c>
      <c r="G331" s="318">
        <v>70437000</v>
      </c>
      <c r="H331" s="318">
        <v>70417500</v>
      </c>
      <c r="I331" s="337">
        <v>0</v>
      </c>
      <c r="J331" s="345">
        <f t="shared" si="4"/>
        <v>99.97231568635803</v>
      </c>
    </row>
    <row r="332" spans="1:10" ht="124.5" customHeight="1" x14ac:dyDescent="0.25">
      <c r="A332" s="317" t="s">
        <v>1041</v>
      </c>
      <c r="B332" s="247" t="s">
        <v>839</v>
      </c>
      <c r="C332" s="247" t="s">
        <v>829</v>
      </c>
      <c r="D332" s="247" t="s">
        <v>704</v>
      </c>
      <c r="E332" s="247"/>
      <c r="F332" s="318">
        <v>3860000</v>
      </c>
      <c r="G332" s="318">
        <v>4560000</v>
      </c>
      <c r="H332" s="318">
        <v>4544048</v>
      </c>
      <c r="I332" s="337">
        <v>117.72145077720207</v>
      </c>
      <c r="J332" s="345">
        <f t="shared" si="4"/>
        <v>99.650175438596492</v>
      </c>
    </row>
    <row r="333" spans="1:10" ht="45.75" customHeight="1" x14ac:dyDescent="0.25">
      <c r="A333" s="317" t="s">
        <v>211</v>
      </c>
      <c r="B333" s="247" t="s">
        <v>839</v>
      </c>
      <c r="C333" s="247" t="s">
        <v>829</v>
      </c>
      <c r="D333" s="247" t="s">
        <v>703</v>
      </c>
      <c r="E333" s="247" t="s">
        <v>212</v>
      </c>
      <c r="F333" s="318">
        <v>3860000</v>
      </c>
      <c r="G333" s="318">
        <v>4560000</v>
      </c>
      <c r="H333" s="318">
        <v>4544048</v>
      </c>
      <c r="I333" s="337">
        <v>117.72145077720207</v>
      </c>
      <c r="J333" s="345">
        <f t="shared" ref="J333:J396" si="5">H333/G333*100</f>
        <v>99.650175438596492</v>
      </c>
    </row>
    <row r="334" spans="1:10" ht="45.75" customHeight="1" x14ac:dyDescent="0.25">
      <c r="A334" s="317" t="s">
        <v>213</v>
      </c>
      <c r="B334" s="247" t="s">
        <v>839</v>
      </c>
      <c r="C334" s="247" t="s">
        <v>829</v>
      </c>
      <c r="D334" s="247" t="s">
        <v>703</v>
      </c>
      <c r="E334" s="247" t="s">
        <v>214</v>
      </c>
      <c r="F334" s="318">
        <v>3860000</v>
      </c>
      <c r="G334" s="318">
        <v>4560000</v>
      </c>
      <c r="H334" s="318">
        <v>4544048</v>
      </c>
      <c r="I334" s="337">
        <v>117.72145077720207</v>
      </c>
      <c r="J334" s="345">
        <f t="shared" si="5"/>
        <v>99.650175438596492</v>
      </c>
    </row>
    <row r="335" spans="1:10" ht="45.75" customHeight="1" x14ac:dyDescent="0.25">
      <c r="A335" s="317" t="s">
        <v>655</v>
      </c>
      <c r="B335" s="247" t="s">
        <v>839</v>
      </c>
      <c r="C335" s="247" t="s">
        <v>829</v>
      </c>
      <c r="D335" s="247" t="s">
        <v>281</v>
      </c>
      <c r="E335" s="247"/>
      <c r="F335" s="318">
        <v>0</v>
      </c>
      <c r="G335" s="318">
        <v>15935420</v>
      </c>
      <c r="H335" s="318">
        <v>15935162.789999999</v>
      </c>
      <c r="I335" s="337">
        <v>0</v>
      </c>
      <c r="J335" s="345">
        <f t="shared" si="5"/>
        <v>99.998385922680413</v>
      </c>
    </row>
    <row r="336" spans="1:10" ht="79.5" customHeight="1" x14ac:dyDescent="0.25">
      <c r="A336" s="317" t="s">
        <v>976</v>
      </c>
      <c r="B336" s="247" t="s">
        <v>839</v>
      </c>
      <c r="C336" s="247" t="s">
        <v>829</v>
      </c>
      <c r="D336" s="247" t="s">
        <v>667</v>
      </c>
      <c r="E336" s="247"/>
      <c r="F336" s="318">
        <v>0</v>
      </c>
      <c r="G336" s="318">
        <v>15935420</v>
      </c>
      <c r="H336" s="318">
        <v>15935162.789999999</v>
      </c>
      <c r="I336" s="337">
        <v>0</v>
      </c>
      <c r="J336" s="345">
        <f t="shared" si="5"/>
        <v>99.998385922680413</v>
      </c>
    </row>
    <row r="337" spans="1:10" ht="68.25" customHeight="1" x14ac:dyDescent="0.25">
      <c r="A337" s="317" t="s">
        <v>977</v>
      </c>
      <c r="B337" s="247" t="s">
        <v>839</v>
      </c>
      <c r="C337" s="247" t="s">
        <v>829</v>
      </c>
      <c r="D337" s="247" t="s">
        <v>668</v>
      </c>
      <c r="E337" s="247"/>
      <c r="F337" s="318">
        <v>0</v>
      </c>
      <c r="G337" s="318">
        <v>15935420</v>
      </c>
      <c r="H337" s="318">
        <v>15935162.789999999</v>
      </c>
      <c r="I337" s="337">
        <v>0</v>
      </c>
      <c r="J337" s="345">
        <f t="shared" si="5"/>
        <v>99.998385922680413</v>
      </c>
    </row>
    <row r="338" spans="1:10" ht="57" customHeight="1" x14ac:dyDescent="0.25">
      <c r="A338" s="317" t="s">
        <v>236</v>
      </c>
      <c r="B338" s="247" t="s">
        <v>839</v>
      </c>
      <c r="C338" s="247" t="s">
        <v>829</v>
      </c>
      <c r="D338" s="247" t="s">
        <v>1427</v>
      </c>
      <c r="E338" s="247" t="s">
        <v>237</v>
      </c>
      <c r="F338" s="318">
        <v>0</v>
      </c>
      <c r="G338" s="318">
        <v>15935420</v>
      </c>
      <c r="H338" s="318">
        <v>15935162.789999999</v>
      </c>
      <c r="I338" s="337">
        <v>0</v>
      </c>
      <c r="J338" s="345">
        <f t="shared" si="5"/>
        <v>99.998385922680413</v>
      </c>
    </row>
    <row r="339" spans="1:10" ht="23.25" customHeight="1" x14ac:dyDescent="0.25">
      <c r="A339" s="317" t="s">
        <v>238</v>
      </c>
      <c r="B339" s="247" t="s">
        <v>839</v>
      </c>
      <c r="C339" s="247" t="s">
        <v>829</v>
      </c>
      <c r="D339" s="247" t="s">
        <v>1427</v>
      </c>
      <c r="E339" s="247" t="s">
        <v>239</v>
      </c>
      <c r="F339" s="318">
        <v>0</v>
      </c>
      <c r="G339" s="318">
        <v>15935420</v>
      </c>
      <c r="H339" s="318">
        <v>15935162.789999999</v>
      </c>
      <c r="I339" s="337">
        <v>0</v>
      </c>
      <c r="J339" s="345">
        <f t="shared" si="5"/>
        <v>99.998385922680413</v>
      </c>
    </row>
    <row r="340" spans="1:10" ht="15" customHeight="1" x14ac:dyDescent="0.25">
      <c r="A340" s="317" t="s">
        <v>282</v>
      </c>
      <c r="B340" s="247" t="s">
        <v>839</v>
      </c>
      <c r="C340" s="247" t="s">
        <v>830</v>
      </c>
      <c r="D340" s="247"/>
      <c r="E340" s="247"/>
      <c r="F340" s="318">
        <v>1114843700</v>
      </c>
      <c r="G340" s="318">
        <v>1316846187</v>
      </c>
      <c r="H340" s="318">
        <v>1252207455.1500001</v>
      </c>
      <c r="I340" s="337">
        <v>112.32134649458037</v>
      </c>
      <c r="J340" s="345">
        <f t="shared" si="5"/>
        <v>95.091398487680792</v>
      </c>
    </row>
    <row r="341" spans="1:10" ht="34.5" customHeight="1" x14ac:dyDescent="0.25">
      <c r="A341" s="317" t="s">
        <v>642</v>
      </c>
      <c r="B341" s="247" t="s">
        <v>839</v>
      </c>
      <c r="C341" s="247" t="s">
        <v>830</v>
      </c>
      <c r="D341" s="247" t="s">
        <v>284</v>
      </c>
      <c r="E341" s="247"/>
      <c r="F341" s="318">
        <v>3000000</v>
      </c>
      <c r="G341" s="318">
        <v>3732000</v>
      </c>
      <c r="H341" s="318">
        <v>3731782.94</v>
      </c>
      <c r="I341" s="337">
        <v>124.39276466666666</v>
      </c>
      <c r="J341" s="345">
        <f t="shared" si="5"/>
        <v>99.994183815648441</v>
      </c>
    </row>
    <row r="342" spans="1:10" ht="57" customHeight="1" x14ac:dyDescent="0.25">
      <c r="A342" s="317" t="s">
        <v>1043</v>
      </c>
      <c r="B342" s="247" t="s">
        <v>839</v>
      </c>
      <c r="C342" s="247" t="s">
        <v>830</v>
      </c>
      <c r="D342" s="247" t="s">
        <v>285</v>
      </c>
      <c r="E342" s="247"/>
      <c r="F342" s="318">
        <v>3000000</v>
      </c>
      <c r="G342" s="318">
        <v>3732000</v>
      </c>
      <c r="H342" s="318">
        <v>3731782.94</v>
      </c>
      <c r="I342" s="337">
        <v>124.39276466666666</v>
      </c>
      <c r="J342" s="345">
        <f t="shared" si="5"/>
        <v>99.994183815648441</v>
      </c>
    </row>
    <row r="343" spans="1:10" ht="57" customHeight="1" x14ac:dyDescent="0.25">
      <c r="A343" s="317" t="s">
        <v>903</v>
      </c>
      <c r="B343" s="247" t="s">
        <v>839</v>
      </c>
      <c r="C343" s="247" t="s">
        <v>830</v>
      </c>
      <c r="D343" s="247" t="s">
        <v>286</v>
      </c>
      <c r="E343" s="247"/>
      <c r="F343" s="318">
        <v>3000000</v>
      </c>
      <c r="G343" s="318">
        <v>3732000</v>
      </c>
      <c r="H343" s="318">
        <v>3731782.94</v>
      </c>
      <c r="I343" s="337">
        <v>124.39276466666666</v>
      </c>
      <c r="J343" s="345">
        <f t="shared" si="5"/>
        <v>99.994183815648441</v>
      </c>
    </row>
    <row r="344" spans="1:10" ht="45.75" customHeight="1" x14ac:dyDescent="0.25">
      <c r="A344" s="317" t="s">
        <v>211</v>
      </c>
      <c r="B344" s="247" t="s">
        <v>839</v>
      </c>
      <c r="C344" s="247" t="s">
        <v>830</v>
      </c>
      <c r="D344" s="247" t="s">
        <v>847</v>
      </c>
      <c r="E344" s="247" t="s">
        <v>212</v>
      </c>
      <c r="F344" s="318">
        <v>3000000</v>
      </c>
      <c r="G344" s="318">
        <v>3732000</v>
      </c>
      <c r="H344" s="318">
        <v>3731782.94</v>
      </c>
      <c r="I344" s="337">
        <v>124.39276466666666</v>
      </c>
      <c r="J344" s="345">
        <f t="shared" si="5"/>
        <v>99.994183815648441</v>
      </c>
    </row>
    <row r="345" spans="1:10" ht="45.75" customHeight="1" x14ac:dyDescent="0.25">
      <c r="A345" s="317" t="s">
        <v>213</v>
      </c>
      <c r="B345" s="247" t="s">
        <v>839</v>
      </c>
      <c r="C345" s="247" t="s">
        <v>830</v>
      </c>
      <c r="D345" s="247" t="s">
        <v>847</v>
      </c>
      <c r="E345" s="247" t="s">
        <v>214</v>
      </c>
      <c r="F345" s="318">
        <v>3000000</v>
      </c>
      <c r="G345" s="318">
        <v>3732000</v>
      </c>
      <c r="H345" s="318">
        <v>3731782.94</v>
      </c>
      <c r="I345" s="337">
        <v>124.39276466666666</v>
      </c>
      <c r="J345" s="345">
        <f t="shared" si="5"/>
        <v>99.994183815648441</v>
      </c>
    </row>
    <row r="346" spans="1:10" ht="34.5" customHeight="1" x14ac:dyDescent="0.25">
      <c r="A346" s="317" t="s">
        <v>669</v>
      </c>
      <c r="B346" s="247" t="s">
        <v>839</v>
      </c>
      <c r="C346" s="247" t="s">
        <v>830</v>
      </c>
      <c r="D346" s="247" t="s">
        <v>229</v>
      </c>
      <c r="E346" s="247"/>
      <c r="F346" s="318">
        <v>30000000</v>
      </c>
      <c r="G346" s="318">
        <v>139640000</v>
      </c>
      <c r="H346" s="318">
        <v>137219623.90000001</v>
      </c>
      <c r="I346" s="337">
        <v>457.39874633333335</v>
      </c>
      <c r="J346" s="345">
        <f t="shared" si="5"/>
        <v>98.266702878831282</v>
      </c>
    </row>
    <row r="347" spans="1:10" ht="34.5" customHeight="1" x14ac:dyDescent="0.25">
      <c r="A347" s="317" t="s">
        <v>1044</v>
      </c>
      <c r="B347" s="247" t="s">
        <v>839</v>
      </c>
      <c r="C347" s="247" t="s">
        <v>830</v>
      </c>
      <c r="D347" s="247" t="s">
        <v>255</v>
      </c>
      <c r="E347" s="247"/>
      <c r="F347" s="318">
        <v>30000000</v>
      </c>
      <c r="G347" s="318">
        <v>139640000</v>
      </c>
      <c r="H347" s="318">
        <v>137219623.90000001</v>
      </c>
      <c r="I347" s="337">
        <v>457.39874633333335</v>
      </c>
      <c r="J347" s="345">
        <f t="shared" si="5"/>
        <v>98.266702878831282</v>
      </c>
    </row>
    <row r="348" spans="1:10" ht="68.25" customHeight="1" x14ac:dyDescent="0.25">
      <c r="A348" s="317" t="s">
        <v>1045</v>
      </c>
      <c r="B348" s="247" t="s">
        <v>839</v>
      </c>
      <c r="C348" s="247" t="s">
        <v>830</v>
      </c>
      <c r="D348" s="247" t="s">
        <v>1046</v>
      </c>
      <c r="E348" s="247"/>
      <c r="F348" s="318">
        <v>30000000</v>
      </c>
      <c r="G348" s="318">
        <v>139640000</v>
      </c>
      <c r="H348" s="318">
        <v>137219623.90000001</v>
      </c>
      <c r="I348" s="337">
        <v>457.39874633333335</v>
      </c>
      <c r="J348" s="345">
        <f t="shared" si="5"/>
        <v>98.266702878831282</v>
      </c>
    </row>
    <row r="349" spans="1:10" ht="57" customHeight="1" x14ac:dyDescent="0.25">
      <c r="A349" s="317" t="s">
        <v>236</v>
      </c>
      <c r="B349" s="247" t="s">
        <v>839</v>
      </c>
      <c r="C349" s="247" t="s">
        <v>830</v>
      </c>
      <c r="D349" s="247" t="s">
        <v>1047</v>
      </c>
      <c r="E349" s="247" t="s">
        <v>237</v>
      </c>
      <c r="F349" s="318">
        <v>30000000</v>
      </c>
      <c r="G349" s="318">
        <v>139640000</v>
      </c>
      <c r="H349" s="318">
        <v>137219623.90000001</v>
      </c>
      <c r="I349" s="337">
        <v>457.39874633333335</v>
      </c>
      <c r="J349" s="345">
        <f t="shared" si="5"/>
        <v>98.266702878831282</v>
      </c>
    </row>
    <row r="350" spans="1:10" ht="23.25" customHeight="1" x14ac:dyDescent="0.25">
      <c r="A350" s="317" t="s">
        <v>238</v>
      </c>
      <c r="B350" s="247" t="s">
        <v>839</v>
      </c>
      <c r="C350" s="247" t="s">
        <v>830</v>
      </c>
      <c r="D350" s="247" t="s">
        <v>1047</v>
      </c>
      <c r="E350" s="247" t="s">
        <v>239</v>
      </c>
      <c r="F350" s="318">
        <v>30000000</v>
      </c>
      <c r="G350" s="318">
        <v>139640000</v>
      </c>
      <c r="H350" s="318">
        <v>137219623.90000001</v>
      </c>
      <c r="I350" s="337">
        <v>457.39874633333335</v>
      </c>
      <c r="J350" s="345">
        <f t="shared" si="5"/>
        <v>98.266702878831282</v>
      </c>
    </row>
    <row r="351" spans="1:10" ht="57" customHeight="1" x14ac:dyDescent="0.25">
      <c r="A351" s="317" t="s">
        <v>631</v>
      </c>
      <c r="B351" s="247" t="s">
        <v>839</v>
      </c>
      <c r="C351" s="247" t="s">
        <v>830</v>
      </c>
      <c r="D351" s="247" t="s">
        <v>328</v>
      </c>
      <c r="E351" s="247"/>
      <c r="F351" s="318">
        <v>90000000</v>
      </c>
      <c r="G351" s="318">
        <v>90000000</v>
      </c>
      <c r="H351" s="318">
        <v>86371645.810000002</v>
      </c>
      <c r="I351" s="337">
        <v>95.968495344444449</v>
      </c>
      <c r="J351" s="345">
        <f t="shared" si="5"/>
        <v>95.968495344444449</v>
      </c>
    </row>
    <row r="352" spans="1:10" ht="34.5" customHeight="1" x14ac:dyDescent="0.25">
      <c r="A352" s="317" t="s">
        <v>634</v>
      </c>
      <c r="B352" s="247" t="s">
        <v>839</v>
      </c>
      <c r="C352" s="247" t="s">
        <v>830</v>
      </c>
      <c r="D352" s="247" t="s">
        <v>329</v>
      </c>
      <c r="E352" s="247"/>
      <c r="F352" s="318">
        <v>90000000</v>
      </c>
      <c r="G352" s="318">
        <v>90000000</v>
      </c>
      <c r="H352" s="318">
        <v>86371645.810000002</v>
      </c>
      <c r="I352" s="337">
        <v>95.968495344444449</v>
      </c>
      <c r="J352" s="345">
        <f t="shared" si="5"/>
        <v>95.968495344444449</v>
      </c>
    </row>
    <row r="353" spans="1:10" ht="23.25" customHeight="1" x14ac:dyDescent="0.25">
      <c r="A353" s="317" t="s">
        <v>1027</v>
      </c>
      <c r="B353" s="247" t="s">
        <v>839</v>
      </c>
      <c r="C353" s="247" t="s">
        <v>830</v>
      </c>
      <c r="D353" s="247" t="s">
        <v>662</v>
      </c>
      <c r="E353" s="247"/>
      <c r="F353" s="318">
        <v>90000000</v>
      </c>
      <c r="G353" s="318">
        <v>90000000</v>
      </c>
      <c r="H353" s="318">
        <v>86371645.810000002</v>
      </c>
      <c r="I353" s="337">
        <v>95.968495344444449</v>
      </c>
      <c r="J353" s="345">
        <f t="shared" si="5"/>
        <v>95.968495344444449</v>
      </c>
    </row>
    <row r="354" spans="1:10" ht="113.25" customHeight="1" x14ac:dyDescent="0.25">
      <c r="A354" s="317" t="s">
        <v>208</v>
      </c>
      <c r="B354" s="247" t="s">
        <v>839</v>
      </c>
      <c r="C354" s="247" t="s">
        <v>830</v>
      </c>
      <c r="D354" s="247" t="s">
        <v>582</v>
      </c>
      <c r="E354" s="247" t="s">
        <v>189</v>
      </c>
      <c r="F354" s="318">
        <v>65411165</v>
      </c>
      <c r="G354" s="318">
        <v>65411165</v>
      </c>
      <c r="H354" s="318">
        <v>63401708.07</v>
      </c>
      <c r="I354" s="337">
        <v>96.927960341327051</v>
      </c>
      <c r="J354" s="345">
        <f t="shared" si="5"/>
        <v>96.927960341327051</v>
      </c>
    </row>
    <row r="355" spans="1:10" ht="34.5" customHeight="1" x14ac:dyDescent="0.25">
      <c r="A355" s="317" t="s">
        <v>242</v>
      </c>
      <c r="B355" s="247" t="s">
        <v>839</v>
      </c>
      <c r="C355" s="247" t="s">
        <v>830</v>
      </c>
      <c r="D355" s="247" t="s">
        <v>582</v>
      </c>
      <c r="E355" s="247" t="s">
        <v>243</v>
      </c>
      <c r="F355" s="318">
        <v>65411165</v>
      </c>
      <c r="G355" s="318">
        <v>65411165</v>
      </c>
      <c r="H355" s="318">
        <v>63401708.07</v>
      </c>
      <c r="I355" s="337">
        <v>96.927960341327051</v>
      </c>
      <c r="J355" s="345">
        <f t="shared" si="5"/>
        <v>96.927960341327051</v>
      </c>
    </row>
    <row r="356" spans="1:10" ht="45.75" customHeight="1" x14ac:dyDescent="0.25">
      <c r="A356" s="317" t="s">
        <v>211</v>
      </c>
      <c r="B356" s="247" t="s">
        <v>839</v>
      </c>
      <c r="C356" s="247" t="s">
        <v>830</v>
      </c>
      <c r="D356" s="247" t="s">
        <v>1048</v>
      </c>
      <c r="E356" s="247" t="s">
        <v>212</v>
      </c>
      <c r="F356" s="318">
        <v>24428535</v>
      </c>
      <c r="G356" s="318">
        <v>24428535</v>
      </c>
      <c r="H356" s="318">
        <v>22904464.739999998</v>
      </c>
      <c r="I356" s="337">
        <v>93.761106591123848</v>
      </c>
      <c r="J356" s="345">
        <f t="shared" si="5"/>
        <v>93.761106591123848</v>
      </c>
    </row>
    <row r="357" spans="1:10" ht="45.75" customHeight="1" x14ac:dyDescent="0.25">
      <c r="A357" s="317" t="s">
        <v>213</v>
      </c>
      <c r="B357" s="247" t="s">
        <v>839</v>
      </c>
      <c r="C357" s="247" t="s">
        <v>830</v>
      </c>
      <c r="D357" s="247" t="s">
        <v>1048</v>
      </c>
      <c r="E357" s="247" t="s">
        <v>214</v>
      </c>
      <c r="F357" s="318">
        <v>24428535</v>
      </c>
      <c r="G357" s="318">
        <v>24428535</v>
      </c>
      <c r="H357" s="318">
        <v>22904464.739999998</v>
      </c>
      <c r="I357" s="337">
        <v>93.761106591123848</v>
      </c>
      <c r="J357" s="345">
        <f t="shared" si="5"/>
        <v>93.761106591123848</v>
      </c>
    </row>
    <row r="358" spans="1:10" ht="23.25" customHeight="1" x14ac:dyDescent="0.25">
      <c r="A358" s="317" t="s">
        <v>215</v>
      </c>
      <c r="B358" s="247" t="s">
        <v>839</v>
      </c>
      <c r="C358" s="247" t="s">
        <v>830</v>
      </c>
      <c r="D358" s="247" t="s">
        <v>582</v>
      </c>
      <c r="E358" s="247" t="s">
        <v>216</v>
      </c>
      <c r="F358" s="318">
        <v>160300</v>
      </c>
      <c r="G358" s="318">
        <v>160300</v>
      </c>
      <c r="H358" s="318">
        <v>65473</v>
      </c>
      <c r="I358" s="337">
        <v>40.844042420461633</v>
      </c>
      <c r="J358" s="345">
        <f t="shared" si="5"/>
        <v>40.844042420461633</v>
      </c>
    </row>
    <row r="359" spans="1:10" ht="23.25" customHeight="1" x14ac:dyDescent="0.25">
      <c r="A359" s="317" t="s">
        <v>217</v>
      </c>
      <c r="B359" s="247" t="s">
        <v>839</v>
      </c>
      <c r="C359" s="247" t="s">
        <v>830</v>
      </c>
      <c r="D359" s="247" t="s">
        <v>582</v>
      </c>
      <c r="E359" s="247" t="s">
        <v>218</v>
      </c>
      <c r="F359" s="318">
        <v>160300</v>
      </c>
      <c r="G359" s="318">
        <v>160300</v>
      </c>
      <c r="H359" s="318">
        <v>65473</v>
      </c>
      <c r="I359" s="337">
        <v>40.844042420461633</v>
      </c>
      <c r="J359" s="345">
        <f t="shared" si="5"/>
        <v>40.844042420461633</v>
      </c>
    </row>
    <row r="360" spans="1:10" ht="79.5" customHeight="1" x14ac:dyDescent="0.25">
      <c r="A360" s="317" t="s">
        <v>618</v>
      </c>
      <c r="B360" s="247" t="s">
        <v>839</v>
      </c>
      <c r="C360" s="247" t="s">
        <v>830</v>
      </c>
      <c r="D360" s="247" t="s">
        <v>261</v>
      </c>
      <c r="E360" s="247"/>
      <c r="F360" s="318">
        <v>6943800</v>
      </c>
      <c r="G360" s="318">
        <v>6943800</v>
      </c>
      <c r="H360" s="318">
        <v>3628047.11</v>
      </c>
      <c r="I360" s="337">
        <v>52.248727065871712</v>
      </c>
      <c r="J360" s="345">
        <f t="shared" si="5"/>
        <v>52.248727065871712</v>
      </c>
    </row>
    <row r="361" spans="1:10" ht="90.75" customHeight="1" x14ac:dyDescent="0.25">
      <c r="A361" s="317" t="s">
        <v>985</v>
      </c>
      <c r="B361" s="247" t="s">
        <v>839</v>
      </c>
      <c r="C361" s="247" t="s">
        <v>830</v>
      </c>
      <c r="D361" s="247" t="s">
        <v>262</v>
      </c>
      <c r="E361" s="247"/>
      <c r="F361" s="318">
        <v>6943800</v>
      </c>
      <c r="G361" s="318">
        <v>6943800</v>
      </c>
      <c r="H361" s="318">
        <v>3628047.11</v>
      </c>
      <c r="I361" s="337">
        <v>52.248727065871712</v>
      </c>
      <c r="J361" s="345">
        <f t="shared" si="5"/>
        <v>52.248727065871712</v>
      </c>
    </row>
    <row r="362" spans="1:10" ht="45.75" customHeight="1" x14ac:dyDescent="0.25">
      <c r="A362" s="317" t="s">
        <v>620</v>
      </c>
      <c r="B362" s="247" t="s">
        <v>839</v>
      </c>
      <c r="C362" s="247" t="s">
        <v>830</v>
      </c>
      <c r="D362" s="247" t="s">
        <v>621</v>
      </c>
      <c r="E362" s="247"/>
      <c r="F362" s="318">
        <v>6943800</v>
      </c>
      <c r="G362" s="318">
        <v>6943800</v>
      </c>
      <c r="H362" s="318">
        <v>3628047.11</v>
      </c>
      <c r="I362" s="337">
        <v>52.248727065871712</v>
      </c>
      <c r="J362" s="345">
        <f t="shared" si="5"/>
        <v>52.248727065871712</v>
      </c>
    </row>
    <row r="363" spans="1:10" ht="57" customHeight="1" x14ac:dyDescent="0.25">
      <c r="A363" s="317" t="s">
        <v>236</v>
      </c>
      <c r="B363" s="247" t="s">
        <v>839</v>
      </c>
      <c r="C363" s="247" t="s">
        <v>830</v>
      </c>
      <c r="D363" s="247" t="s">
        <v>563</v>
      </c>
      <c r="E363" s="247" t="s">
        <v>237</v>
      </c>
      <c r="F363" s="318">
        <v>6943800</v>
      </c>
      <c r="G363" s="318">
        <v>6943800</v>
      </c>
      <c r="H363" s="318">
        <v>3628047.11</v>
      </c>
      <c r="I363" s="337">
        <v>52.248727065871712</v>
      </c>
      <c r="J363" s="345">
        <f t="shared" si="5"/>
        <v>52.248727065871712</v>
      </c>
    </row>
    <row r="364" spans="1:10" ht="23.25" customHeight="1" x14ac:dyDescent="0.25">
      <c r="A364" s="317" t="s">
        <v>238</v>
      </c>
      <c r="B364" s="247" t="s">
        <v>839</v>
      </c>
      <c r="C364" s="247" t="s">
        <v>830</v>
      </c>
      <c r="D364" s="247" t="s">
        <v>563</v>
      </c>
      <c r="E364" s="247" t="s">
        <v>239</v>
      </c>
      <c r="F364" s="318">
        <v>6943800</v>
      </c>
      <c r="G364" s="318">
        <v>6943800</v>
      </c>
      <c r="H364" s="318">
        <v>3628047.11</v>
      </c>
      <c r="I364" s="337">
        <v>52.248727065871712</v>
      </c>
      <c r="J364" s="345">
        <f t="shared" si="5"/>
        <v>52.248727065871712</v>
      </c>
    </row>
    <row r="365" spans="1:10" ht="45.75" customHeight="1" x14ac:dyDescent="0.25">
      <c r="A365" s="317" t="s">
        <v>655</v>
      </c>
      <c r="B365" s="247" t="s">
        <v>839</v>
      </c>
      <c r="C365" s="247" t="s">
        <v>830</v>
      </c>
      <c r="D365" s="247" t="s">
        <v>281</v>
      </c>
      <c r="E365" s="247"/>
      <c r="F365" s="318">
        <v>984899900</v>
      </c>
      <c r="G365" s="318">
        <v>1076530387</v>
      </c>
      <c r="H365" s="318">
        <v>1021256355.39</v>
      </c>
      <c r="I365" s="337">
        <v>103.69138583423553</v>
      </c>
      <c r="J365" s="345">
        <f t="shared" si="5"/>
        <v>94.865539117383037</v>
      </c>
    </row>
    <row r="366" spans="1:10" ht="23.25" customHeight="1" x14ac:dyDescent="0.25">
      <c r="A366" s="317" t="s">
        <v>656</v>
      </c>
      <c r="B366" s="247" t="s">
        <v>839</v>
      </c>
      <c r="C366" s="247" t="s">
        <v>830</v>
      </c>
      <c r="D366" s="247" t="s">
        <v>657</v>
      </c>
      <c r="E366" s="247"/>
      <c r="F366" s="318">
        <v>109624740</v>
      </c>
      <c r="G366" s="318">
        <v>136572140</v>
      </c>
      <c r="H366" s="318">
        <v>118944919.15000001</v>
      </c>
      <c r="I366" s="337">
        <v>108.50189396116244</v>
      </c>
      <c r="J366" s="345">
        <f t="shared" si="5"/>
        <v>87.093106361224187</v>
      </c>
    </row>
    <row r="367" spans="1:10" ht="57" customHeight="1" x14ac:dyDescent="0.25">
      <c r="A367" s="317" t="s">
        <v>665</v>
      </c>
      <c r="B367" s="247" t="s">
        <v>839</v>
      </c>
      <c r="C367" s="247" t="s">
        <v>830</v>
      </c>
      <c r="D367" s="247" t="s">
        <v>666</v>
      </c>
      <c r="E367" s="247"/>
      <c r="F367" s="318">
        <v>13484740</v>
      </c>
      <c r="G367" s="318">
        <v>40432140</v>
      </c>
      <c r="H367" s="318">
        <v>37640629.299999997</v>
      </c>
      <c r="I367" s="337">
        <v>279.13500223215277</v>
      </c>
      <c r="J367" s="345">
        <f t="shared" si="5"/>
        <v>93.095812638163594</v>
      </c>
    </row>
    <row r="368" spans="1:10" ht="45.75" customHeight="1" x14ac:dyDescent="0.25">
      <c r="A368" s="317" t="s">
        <v>211</v>
      </c>
      <c r="B368" s="247" t="s">
        <v>839</v>
      </c>
      <c r="C368" s="247" t="s">
        <v>830</v>
      </c>
      <c r="D368" s="247" t="s">
        <v>904</v>
      </c>
      <c r="E368" s="247" t="s">
        <v>212</v>
      </c>
      <c r="F368" s="318">
        <v>13484740</v>
      </c>
      <c r="G368" s="318">
        <v>40432140</v>
      </c>
      <c r="H368" s="318">
        <v>37640629.299999997</v>
      </c>
      <c r="I368" s="337">
        <v>279.13500223215277</v>
      </c>
      <c r="J368" s="345">
        <f t="shared" si="5"/>
        <v>93.095812638163594</v>
      </c>
    </row>
    <row r="369" spans="1:10" ht="45.75" customHeight="1" x14ac:dyDescent="0.25">
      <c r="A369" s="317" t="s">
        <v>213</v>
      </c>
      <c r="B369" s="247" t="s">
        <v>839</v>
      </c>
      <c r="C369" s="247" t="s">
        <v>830</v>
      </c>
      <c r="D369" s="247" t="s">
        <v>904</v>
      </c>
      <c r="E369" s="247" t="s">
        <v>214</v>
      </c>
      <c r="F369" s="318">
        <v>13484740</v>
      </c>
      <c r="G369" s="318">
        <v>40432140</v>
      </c>
      <c r="H369" s="318">
        <v>37640629.299999997</v>
      </c>
      <c r="I369" s="337">
        <v>279.13500223215277</v>
      </c>
      <c r="J369" s="345">
        <f t="shared" si="5"/>
        <v>93.095812638163594</v>
      </c>
    </row>
    <row r="370" spans="1:10" ht="34.5" customHeight="1" x14ac:dyDescent="0.25">
      <c r="A370" s="317" t="s">
        <v>658</v>
      </c>
      <c r="B370" s="247" t="s">
        <v>839</v>
      </c>
      <c r="C370" s="247" t="s">
        <v>830</v>
      </c>
      <c r="D370" s="247" t="s">
        <v>659</v>
      </c>
      <c r="E370" s="247"/>
      <c r="F370" s="318">
        <v>96140000</v>
      </c>
      <c r="G370" s="318">
        <v>96140000</v>
      </c>
      <c r="H370" s="318">
        <v>81304289.849999994</v>
      </c>
      <c r="I370" s="337">
        <v>84.568639328063227</v>
      </c>
      <c r="J370" s="345">
        <f t="shared" si="5"/>
        <v>84.568639328063227</v>
      </c>
    </row>
    <row r="371" spans="1:10" ht="45.75" customHeight="1" x14ac:dyDescent="0.25">
      <c r="A371" s="317" t="s">
        <v>211</v>
      </c>
      <c r="B371" s="247" t="s">
        <v>839</v>
      </c>
      <c r="C371" s="247" t="s">
        <v>830</v>
      </c>
      <c r="D371" s="247" t="s">
        <v>1428</v>
      </c>
      <c r="E371" s="247" t="s">
        <v>212</v>
      </c>
      <c r="F371" s="318">
        <v>96140000</v>
      </c>
      <c r="G371" s="318">
        <v>96140000</v>
      </c>
      <c r="H371" s="318">
        <v>81304289.849999994</v>
      </c>
      <c r="I371" s="337">
        <v>84.568639328063227</v>
      </c>
      <c r="J371" s="345">
        <f t="shared" si="5"/>
        <v>84.568639328063227</v>
      </c>
    </row>
    <row r="372" spans="1:10" ht="45.75" customHeight="1" x14ac:dyDescent="0.25">
      <c r="A372" s="317" t="s">
        <v>213</v>
      </c>
      <c r="B372" s="247" t="s">
        <v>839</v>
      </c>
      <c r="C372" s="247" t="s">
        <v>830</v>
      </c>
      <c r="D372" s="247" t="s">
        <v>1428</v>
      </c>
      <c r="E372" s="247" t="s">
        <v>214</v>
      </c>
      <c r="F372" s="318">
        <v>96140000</v>
      </c>
      <c r="G372" s="318">
        <v>96140000</v>
      </c>
      <c r="H372" s="318">
        <v>81304289.849999994</v>
      </c>
      <c r="I372" s="337">
        <v>84.568639328063227</v>
      </c>
      <c r="J372" s="345">
        <f t="shared" si="5"/>
        <v>84.568639328063227</v>
      </c>
    </row>
    <row r="373" spans="1:10" ht="79.5" customHeight="1" x14ac:dyDescent="0.25">
      <c r="A373" s="317" t="s">
        <v>976</v>
      </c>
      <c r="B373" s="247" t="s">
        <v>839</v>
      </c>
      <c r="C373" s="247" t="s">
        <v>830</v>
      </c>
      <c r="D373" s="247" t="s">
        <v>667</v>
      </c>
      <c r="E373" s="247"/>
      <c r="F373" s="318">
        <v>875275160</v>
      </c>
      <c r="G373" s="318">
        <v>939958247</v>
      </c>
      <c r="H373" s="318">
        <v>902311436.24000001</v>
      </c>
      <c r="I373" s="337">
        <v>103.08888878327132</v>
      </c>
      <c r="J373" s="345">
        <f t="shared" si="5"/>
        <v>95.994842230476223</v>
      </c>
    </row>
    <row r="374" spans="1:10" ht="68.25" customHeight="1" x14ac:dyDescent="0.25">
      <c r="A374" s="317" t="s">
        <v>977</v>
      </c>
      <c r="B374" s="247" t="s">
        <v>839</v>
      </c>
      <c r="C374" s="247" t="s">
        <v>830</v>
      </c>
      <c r="D374" s="247" t="s">
        <v>668</v>
      </c>
      <c r="E374" s="247"/>
      <c r="F374" s="318">
        <v>875275160</v>
      </c>
      <c r="G374" s="318">
        <v>939958247</v>
      </c>
      <c r="H374" s="318">
        <v>902311436.24000001</v>
      </c>
      <c r="I374" s="337">
        <v>103.08888878327132</v>
      </c>
      <c r="J374" s="345">
        <f t="shared" si="5"/>
        <v>95.994842230476223</v>
      </c>
    </row>
    <row r="375" spans="1:10" ht="45.75" customHeight="1" x14ac:dyDescent="0.25">
      <c r="A375" s="317" t="s">
        <v>211</v>
      </c>
      <c r="B375" s="247" t="s">
        <v>839</v>
      </c>
      <c r="C375" s="247" t="s">
        <v>830</v>
      </c>
      <c r="D375" s="247" t="s">
        <v>583</v>
      </c>
      <c r="E375" s="247" t="s">
        <v>212</v>
      </c>
      <c r="F375" s="318">
        <v>303817780</v>
      </c>
      <c r="G375" s="318">
        <v>337083780</v>
      </c>
      <c r="H375" s="318">
        <v>331193476.00999999</v>
      </c>
      <c r="I375" s="337">
        <v>109.01056416448043</v>
      </c>
      <c r="J375" s="345">
        <f t="shared" si="5"/>
        <v>98.252569735037383</v>
      </c>
    </row>
    <row r="376" spans="1:10" ht="45.75" customHeight="1" x14ac:dyDescent="0.25">
      <c r="A376" s="317" t="s">
        <v>213</v>
      </c>
      <c r="B376" s="247" t="s">
        <v>839</v>
      </c>
      <c r="C376" s="247" t="s">
        <v>830</v>
      </c>
      <c r="D376" s="247" t="s">
        <v>583</v>
      </c>
      <c r="E376" s="247" t="s">
        <v>214</v>
      </c>
      <c r="F376" s="318">
        <v>303817780</v>
      </c>
      <c r="G376" s="318">
        <v>337083780</v>
      </c>
      <c r="H376" s="318">
        <v>331193476.00999999</v>
      </c>
      <c r="I376" s="337">
        <v>109.01056416448043</v>
      </c>
      <c r="J376" s="345">
        <f t="shared" si="5"/>
        <v>98.252569735037383</v>
      </c>
    </row>
    <row r="377" spans="1:10" ht="57" customHeight="1" x14ac:dyDescent="0.25">
      <c r="A377" s="317" t="s">
        <v>236</v>
      </c>
      <c r="B377" s="247" t="s">
        <v>839</v>
      </c>
      <c r="C377" s="247" t="s">
        <v>830</v>
      </c>
      <c r="D377" s="247" t="s">
        <v>905</v>
      </c>
      <c r="E377" s="247" t="s">
        <v>237</v>
      </c>
      <c r="F377" s="318">
        <v>571457380</v>
      </c>
      <c r="G377" s="318">
        <v>602874467</v>
      </c>
      <c r="H377" s="318">
        <v>571117960.23000002</v>
      </c>
      <c r="I377" s="337">
        <v>99.940604534672389</v>
      </c>
      <c r="J377" s="345">
        <f t="shared" si="5"/>
        <v>94.732484371410607</v>
      </c>
    </row>
    <row r="378" spans="1:10" ht="23.25" customHeight="1" x14ac:dyDescent="0.25">
      <c r="A378" s="317" t="s">
        <v>238</v>
      </c>
      <c r="B378" s="247" t="s">
        <v>839</v>
      </c>
      <c r="C378" s="247" t="s">
        <v>830</v>
      </c>
      <c r="D378" s="247" t="s">
        <v>905</v>
      </c>
      <c r="E378" s="247" t="s">
        <v>239</v>
      </c>
      <c r="F378" s="318">
        <v>537877380</v>
      </c>
      <c r="G378" s="318">
        <v>569294467</v>
      </c>
      <c r="H378" s="318">
        <v>537537960.23000002</v>
      </c>
      <c r="I378" s="337">
        <v>99.936896440969505</v>
      </c>
      <c r="J378" s="345">
        <f t="shared" si="5"/>
        <v>94.421778427367002</v>
      </c>
    </row>
    <row r="379" spans="1:10" ht="23.25" customHeight="1" x14ac:dyDescent="0.25">
      <c r="A379" s="317" t="s">
        <v>290</v>
      </c>
      <c r="B379" s="247" t="s">
        <v>839</v>
      </c>
      <c r="C379" s="247" t="s">
        <v>830</v>
      </c>
      <c r="D379" s="247" t="s">
        <v>583</v>
      </c>
      <c r="E379" s="247" t="s">
        <v>291</v>
      </c>
      <c r="F379" s="318">
        <v>33580000</v>
      </c>
      <c r="G379" s="318">
        <v>33580000</v>
      </c>
      <c r="H379" s="318">
        <v>33580000</v>
      </c>
      <c r="I379" s="337">
        <v>100</v>
      </c>
      <c r="J379" s="345">
        <f t="shared" si="5"/>
        <v>100</v>
      </c>
    </row>
    <row r="380" spans="1:10" ht="34.5" customHeight="1" x14ac:dyDescent="0.25">
      <c r="A380" s="317" t="s">
        <v>906</v>
      </c>
      <c r="B380" s="247" t="s">
        <v>839</v>
      </c>
      <c r="C380" s="247" t="s">
        <v>839</v>
      </c>
      <c r="D380" s="247"/>
      <c r="E380" s="247"/>
      <c r="F380" s="318">
        <v>1674000</v>
      </c>
      <c r="G380" s="318">
        <v>0</v>
      </c>
      <c r="H380" s="318">
        <v>0</v>
      </c>
      <c r="I380" s="337">
        <v>0</v>
      </c>
      <c r="J380" s="345">
        <v>0</v>
      </c>
    </row>
    <row r="381" spans="1:10" ht="68.25" customHeight="1" x14ac:dyDescent="0.25">
      <c r="A381" s="317" t="s">
        <v>1029</v>
      </c>
      <c r="B381" s="247" t="s">
        <v>839</v>
      </c>
      <c r="C381" s="247" t="s">
        <v>839</v>
      </c>
      <c r="D381" s="247" t="s">
        <v>234</v>
      </c>
      <c r="E381" s="247"/>
      <c r="F381" s="318">
        <v>1674000</v>
      </c>
      <c r="G381" s="318">
        <v>0</v>
      </c>
      <c r="H381" s="318">
        <v>0</v>
      </c>
      <c r="I381" s="337">
        <v>0</v>
      </c>
      <c r="J381" s="345">
        <v>0</v>
      </c>
    </row>
    <row r="382" spans="1:10" ht="45.75" customHeight="1" x14ac:dyDescent="0.25">
      <c r="A382" s="317" t="s">
        <v>1042</v>
      </c>
      <c r="B382" s="247" t="s">
        <v>839</v>
      </c>
      <c r="C382" s="247" t="s">
        <v>839</v>
      </c>
      <c r="D382" s="247" t="s">
        <v>605</v>
      </c>
      <c r="E382" s="247"/>
      <c r="F382" s="318">
        <v>1674000</v>
      </c>
      <c r="G382" s="318">
        <v>0</v>
      </c>
      <c r="H382" s="318">
        <v>0</v>
      </c>
      <c r="I382" s="337">
        <v>0</v>
      </c>
      <c r="J382" s="345">
        <v>0</v>
      </c>
    </row>
    <row r="383" spans="1:10" ht="68.25" customHeight="1" x14ac:dyDescent="0.25">
      <c r="A383" s="317" t="s">
        <v>1049</v>
      </c>
      <c r="B383" s="247" t="s">
        <v>839</v>
      </c>
      <c r="C383" s="247" t="s">
        <v>839</v>
      </c>
      <c r="D383" s="247" t="s">
        <v>1050</v>
      </c>
      <c r="E383" s="247"/>
      <c r="F383" s="318">
        <v>1674000</v>
      </c>
      <c r="G383" s="318">
        <v>0</v>
      </c>
      <c r="H383" s="318">
        <v>0</v>
      </c>
      <c r="I383" s="337">
        <v>0</v>
      </c>
      <c r="J383" s="345">
        <v>0</v>
      </c>
    </row>
    <row r="384" spans="1:10" ht="113.25" customHeight="1" x14ac:dyDescent="0.25">
      <c r="A384" s="317" t="s">
        <v>208</v>
      </c>
      <c r="B384" s="247" t="s">
        <v>839</v>
      </c>
      <c r="C384" s="247" t="s">
        <v>839</v>
      </c>
      <c r="D384" s="247" t="s">
        <v>1051</v>
      </c>
      <c r="E384" s="247" t="s">
        <v>189</v>
      </c>
      <c r="F384" s="318">
        <v>1674000</v>
      </c>
      <c r="G384" s="318">
        <v>0</v>
      </c>
      <c r="H384" s="318">
        <v>0</v>
      </c>
      <c r="I384" s="337">
        <v>0</v>
      </c>
      <c r="J384" s="345">
        <v>0</v>
      </c>
    </row>
    <row r="385" spans="1:10" ht="34.5" customHeight="1" x14ac:dyDescent="0.25">
      <c r="A385" s="317" t="s">
        <v>209</v>
      </c>
      <c r="B385" s="247" t="s">
        <v>839</v>
      </c>
      <c r="C385" s="247" t="s">
        <v>839</v>
      </c>
      <c r="D385" s="247" t="s">
        <v>1051</v>
      </c>
      <c r="E385" s="247" t="s">
        <v>191</v>
      </c>
      <c r="F385" s="318">
        <v>1674000</v>
      </c>
      <c r="G385" s="318">
        <v>0</v>
      </c>
      <c r="H385" s="318">
        <v>0</v>
      </c>
      <c r="I385" s="337">
        <v>0</v>
      </c>
      <c r="J385" s="345">
        <v>0</v>
      </c>
    </row>
    <row r="386" spans="1:10" s="324" customFormat="1" ht="20.25" customHeight="1" x14ac:dyDescent="0.25">
      <c r="A386" s="325" t="s">
        <v>907</v>
      </c>
      <c r="B386" s="326" t="s">
        <v>832</v>
      </c>
      <c r="C386" s="326"/>
      <c r="D386" s="326"/>
      <c r="E386" s="326"/>
      <c r="F386" s="327">
        <v>14157630</v>
      </c>
      <c r="G386" s="327">
        <v>14457630</v>
      </c>
      <c r="H386" s="327">
        <v>12845659.029999999</v>
      </c>
      <c r="I386" s="338">
        <v>90.733117266096087</v>
      </c>
      <c r="J386" s="329">
        <f t="shared" si="5"/>
        <v>88.850378865692363</v>
      </c>
    </row>
    <row r="387" spans="1:10" ht="34.5" customHeight="1" x14ac:dyDescent="0.25">
      <c r="A387" s="317" t="s">
        <v>283</v>
      </c>
      <c r="B387" s="247" t="s">
        <v>832</v>
      </c>
      <c r="C387" s="247" t="s">
        <v>830</v>
      </c>
      <c r="D387" s="247"/>
      <c r="E387" s="247"/>
      <c r="F387" s="318">
        <v>13305400</v>
      </c>
      <c r="G387" s="318">
        <v>13605400</v>
      </c>
      <c r="H387" s="318">
        <v>12634545.470000001</v>
      </c>
      <c r="I387" s="337">
        <v>94.95802809385664</v>
      </c>
      <c r="J387" s="345">
        <f t="shared" si="5"/>
        <v>92.864197083510973</v>
      </c>
    </row>
    <row r="388" spans="1:10" ht="34.5" customHeight="1" x14ac:dyDescent="0.25">
      <c r="A388" s="317" t="s">
        <v>669</v>
      </c>
      <c r="B388" s="247" t="s">
        <v>832</v>
      </c>
      <c r="C388" s="247" t="s">
        <v>830</v>
      </c>
      <c r="D388" s="247" t="s">
        <v>229</v>
      </c>
      <c r="E388" s="247"/>
      <c r="F388" s="318">
        <v>13305400</v>
      </c>
      <c r="G388" s="318">
        <v>13605400</v>
      </c>
      <c r="H388" s="318">
        <v>12634545.470000001</v>
      </c>
      <c r="I388" s="337">
        <v>94.95802809385664</v>
      </c>
      <c r="J388" s="345">
        <f t="shared" si="5"/>
        <v>92.864197083510973</v>
      </c>
    </row>
    <row r="389" spans="1:10" ht="23.25" customHeight="1" x14ac:dyDescent="0.25">
      <c r="A389" s="317" t="s">
        <v>670</v>
      </c>
      <c r="B389" s="247" t="s">
        <v>832</v>
      </c>
      <c r="C389" s="247" t="s">
        <v>830</v>
      </c>
      <c r="D389" s="247" t="s">
        <v>230</v>
      </c>
      <c r="E389" s="247"/>
      <c r="F389" s="318">
        <v>0</v>
      </c>
      <c r="G389" s="318">
        <v>300000</v>
      </c>
      <c r="H389" s="318">
        <v>300000</v>
      </c>
      <c r="I389" s="337">
        <v>0</v>
      </c>
      <c r="J389" s="345">
        <f t="shared" si="5"/>
        <v>100</v>
      </c>
    </row>
    <row r="390" spans="1:10" ht="57" customHeight="1" x14ac:dyDescent="0.25">
      <c r="A390" s="317" t="s">
        <v>1429</v>
      </c>
      <c r="B390" s="247" t="s">
        <v>832</v>
      </c>
      <c r="C390" s="247" t="s">
        <v>830</v>
      </c>
      <c r="D390" s="247" t="s">
        <v>1430</v>
      </c>
      <c r="E390" s="247"/>
      <c r="F390" s="318">
        <v>0</v>
      </c>
      <c r="G390" s="318">
        <v>300000</v>
      </c>
      <c r="H390" s="318">
        <v>300000</v>
      </c>
      <c r="I390" s="337">
        <v>0</v>
      </c>
      <c r="J390" s="345">
        <f t="shared" si="5"/>
        <v>100</v>
      </c>
    </row>
    <row r="391" spans="1:10" ht="45.75" customHeight="1" x14ac:dyDescent="0.25">
      <c r="A391" s="317" t="s">
        <v>211</v>
      </c>
      <c r="B391" s="247" t="s">
        <v>832</v>
      </c>
      <c r="C391" s="247" t="s">
        <v>830</v>
      </c>
      <c r="D391" s="247" t="s">
        <v>1431</v>
      </c>
      <c r="E391" s="247" t="s">
        <v>212</v>
      </c>
      <c r="F391" s="318">
        <v>0</v>
      </c>
      <c r="G391" s="318">
        <v>300000</v>
      </c>
      <c r="H391" s="318">
        <v>300000</v>
      </c>
      <c r="I391" s="337">
        <v>0</v>
      </c>
      <c r="J391" s="345">
        <f t="shared" si="5"/>
        <v>100</v>
      </c>
    </row>
    <row r="392" spans="1:10" ht="45.75" customHeight="1" x14ac:dyDescent="0.25">
      <c r="A392" s="317" t="s">
        <v>213</v>
      </c>
      <c r="B392" s="247" t="s">
        <v>832</v>
      </c>
      <c r="C392" s="247" t="s">
        <v>830</v>
      </c>
      <c r="D392" s="247" t="s">
        <v>1431</v>
      </c>
      <c r="E392" s="247" t="s">
        <v>214</v>
      </c>
      <c r="F392" s="318">
        <v>0</v>
      </c>
      <c r="G392" s="318">
        <v>300000</v>
      </c>
      <c r="H392" s="318">
        <v>300000</v>
      </c>
      <c r="I392" s="337">
        <v>0</v>
      </c>
      <c r="J392" s="345">
        <f t="shared" si="5"/>
        <v>100</v>
      </c>
    </row>
    <row r="393" spans="1:10" ht="34.5" customHeight="1" x14ac:dyDescent="0.25">
      <c r="A393" s="317" t="s">
        <v>671</v>
      </c>
      <c r="B393" s="247" t="s">
        <v>832</v>
      </c>
      <c r="C393" s="247" t="s">
        <v>830</v>
      </c>
      <c r="D393" s="247" t="s">
        <v>251</v>
      </c>
      <c r="E393" s="247"/>
      <c r="F393" s="318">
        <v>13305400</v>
      </c>
      <c r="G393" s="318">
        <v>13305400</v>
      </c>
      <c r="H393" s="318">
        <v>12334545.470000001</v>
      </c>
      <c r="I393" s="337">
        <v>92.703304447818184</v>
      </c>
      <c r="J393" s="345">
        <f t="shared" si="5"/>
        <v>92.703304447818184</v>
      </c>
    </row>
    <row r="394" spans="1:10" ht="68.25" customHeight="1" x14ac:dyDescent="0.25">
      <c r="A394" s="317" t="s">
        <v>672</v>
      </c>
      <c r="B394" s="247" t="s">
        <v>832</v>
      </c>
      <c r="C394" s="247" t="s">
        <v>830</v>
      </c>
      <c r="D394" s="247" t="s">
        <v>252</v>
      </c>
      <c r="E394" s="247"/>
      <c r="F394" s="318">
        <v>11705400</v>
      </c>
      <c r="G394" s="318">
        <v>11705400</v>
      </c>
      <c r="H394" s="318">
        <v>10734545.470000001</v>
      </c>
      <c r="I394" s="337">
        <v>91.705926068310362</v>
      </c>
      <c r="J394" s="345">
        <f t="shared" si="5"/>
        <v>91.705926068310362</v>
      </c>
    </row>
    <row r="395" spans="1:10" ht="57" customHeight="1" x14ac:dyDescent="0.25">
      <c r="A395" s="317" t="s">
        <v>236</v>
      </c>
      <c r="B395" s="247" t="s">
        <v>832</v>
      </c>
      <c r="C395" s="247" t="s">
        <v>830</v>
      </c>
      <c r="D395" s="247" t="s">
        <v>848</v>
      </c>
      <c r="E395" s="247" t="s">
        <v>237</v>
      </c>
      <c r="F395" s="318">
        <v>11705400</v>
      </c>
      <c r="G395" s="318">
        <v>11705400</v>
      </c>
      <c r="H395" s="318">
        <v>10734545.470000001</v>
      </c>
      <c r="I395" s="337">
        <v>91.705926068310362</v>
      </c>
      <c r="J395" s="345">
        <f t="shared" si="5"/>
        <v>91.705926068310362</v>
      </c>
    </row>
    <row r="396" spans="1:10" ht="23.25" customHeight="1" x14ac:dyDescent="0.25">
      <c r="A396" s="317" t="s">
        <v>238</v>
      </c>
      <c r="B396" s="247" t="s">
        <v>832</v>
      </c>
      <c r="C396" s="247" t="s">
        <v>830</v>
      </c>
      <c r="D396" s="247" t="s">
        <v>848</v>
      </c>
      <c r="E396" s="247" t="s">
        <v>239</v>
      </c>
      <c r="F396" s="318">
        <v>11705400</v>
      </c>
      <c r="G396" s="318">
        <v>11705400</v>
      </c>
      <c r="H396" s="318">
        <v>10734545.470000001</v>
      </c>
      <c r="I396" s="337">
        <v>91.705926068310362</v>
      </c>
      <c r="J396" s="345">
        <f t="shared" si="5"/>
        <v>91.705926068310362</v>
      </c>
    </row>
    <row r="397" spans="1:10" ht="34.5" customHeight="1" x14ac:dyDescent="0.25">
      <c r="A397" s="317" t="s">
        <v>849</v>
      </c>
      <c r="B397" s="247" t="s">
        <v>832</v>
      </c>
      <c r="C397" s="247" t="s">
        <v>830</v>
      </c>
      <c r="D397" s="247" t="s">
        <v>1052</v>
      </c>
      <c r="E397" s="247"/>
      <c r="F397" s="318">
        <v>1600000</v>
      </c>
      <c r="G397" s="318">
        <v>1600000</v>
      </c>
      <c r="H397" s="318">
        <v>1600000</v>
      </c>
      <c r="I397" s="337">
        <v>100</v>
      </c>
      <c r="J397" s="345">
        <f t="shared" ref="J397:J460" si="6">H397/G397*100</f>
        <v>100</v>
      </c>
    </row>
    <row r="398" spans="1:10" ht="45.75" customHeight="1" x14ac:dyDescent="0.25">
      <c r="A398" s="317" t="s">
        <v>211</v>
      </c>
      <c r="B398" s="247" t="s">
        <v>832</v>
      </c>
      <c r="C398" s="247" t="s">
        <v>830</v>
      </c>
      <c r="D398" s="247" t="s">
        <v>1053</v>
      </c>
      <c r="E398" s="247" t="s">
        <v>212</v>
      </c>
      <c r="F398" s="318">
        <v>1600000</v>
      </c>
      <c r="G398" s="318">
        <v>0</v>
      </c>
      <c r="H398" s="318">
        <v>0</v>
      </c>
      <c r="I398" s="337">
        <v>0</v>
      </c>
      <c r="J398" s="345">
        <v>0</v>
      </c>
    </row>
    <row r="399" spans="1:10" ht="45.75" customHeight="1" x14ac:dyDescent="0.25">
      <c r="A399" s="317" t="s">
        <v>213</v>
      </c>
      <c r="B399" s="247" t="s">
        <v>832</v>
      </c>
      <c r="C399" s="247" t="s">
        <v>830</v>
      </c>
      <c r="D399" s="247" t="s">
        <v>1053</v>
      </c>
      <c r="E399" s="247" t="s">
        <v>214</v>
      </c>
      <c r="F399" s="318">
        <v>1600000</v>
      </c>
      <c r="G399" s="318">
        <v>0</v>
      </c>
      <c r="H399" s="318">
        <v>0</v>
      </c>
      <c r="I399" s="337">
        <v>0</v>
      </c>
      <c r="J399" s="345">
        <v>0</v>
      </c>
    </row>
    <row r="400" spans="1:10" ht="57" customHeight="1" x14ac:dyDescent="0.25">
      <c r="A400" s="317" t="s">
        <v>236</v>
      </c>
      <c r="B400" s="247" t="s">
        <v>832</v>
      </c>
      <c r="C400" s="247" t="s">
        <v>830</v>
      </c>
      <c r="D400" s="247" t="s">
        <v>1053</v>
      </c>
      <c r="E400" s="247" t="s">
        <v>237</v>
      </c>
      <c r="F400" s="318">
        <v>0</v>
      </c>
      <c r="G400" s="318">
        <v>1600000</v>
      </c>
      <c r="H400" s="318">
        <v>1600000</v>
      </c>
      <c r="I400" s="337">
        <v>0</v>
      </c>
      <c r="J400" s="345">
        <f t="shared" si="6"/>
        <v>100</v>
      </c>
    </row>
    <row r="401" spans="1:10" ht="23.25" customHeight="1" x14ac:dyDescent="0.25">
      <c r="A401" s="317" t="s">
        <v>238</v>
      </c>
      <c r="B401" s="247" t="s">
        <v>832</v>
      </c>
      <c r="C401" s="247" t="s">
        <v>830</v>
      </c>
      <c r="D401" s="247" t="s">
        <v>1053</v>
      </c>
      <c r="E401" s="247" t="s">
        <v>239</v>
      </c>
      <c r="F401" s="318">
        <v>0</v>
      </c>
      <c r="G401" s="318">
        <v>1600000</v>
      </c>
      <c r="H401" s="318">
        <v>1600000</v>
      </c>
      <c r="I401" s="337">
        <v>0</v>
      </c>
      <c r="J401" s="345">
        <f t="shared" si="6"/>
        <v>100</v>
      </c>
    </row>
    <row r="402" spans="1:10" ht="23.25" customHeight="1" x14ac:dyDescent="0.25">
      <c r="A402" s="317" t="s">
        <v>908</v>
      </c>
      <c r="B402" s="247" t="s">
        <v>832</v>
      </c>
      <c r="C402" s="247" t="s">
        <v>839</v>
      </c>
      <c r="D402" s="247"/>
      <c r="E402" s="247"/>
      <c r="F402" s="318">
        <v>852230</v>
      </c>
      <c r="G402" s="318">
        <v>852230</v>
      </c>
      <c r="H402" s="318">
        <v>211113.56</v>
      </c>
      <c r="I402" s="337">
        <v>24.77189960456684</v>
      </c>
      <c r="J402" s="345">
        <f t="shared" si="6"/>
        <v>24.77189960456684</v>
      </c>
    </row>
    <row r="403" spans="1:10" ht="34.5" customHeight="1" x14ac:dyDescent="0.25">
      <c r="A403" s="317" t="s">
        <v>669</v>
      </c>
      <c r="B403" s="247" t="s">
        <v>832</v>
      </c>
      <c r="C403" s="247" t="s">
        <v>839</v>
      </c>
      <c r="D403" s="247" t="s">
        <v>229</v>
      </c>
      <c r="E403" s="247"/>
      <c r="F403" s="318">
        <v>852230</v>
      </c>
      <c r="G403" s="318">
        <v>852230</v>
      </c>
      <c r="H403" s="318">
        <v>211113.56</v>
      </c>
      <c r="I403" s="337">
        <v>24.77189960456684</v>
      </c>
      <c r="J403" s="345">
        <f t="shared" si="6"/>
        <v>24.77189960456684</v>
      </c>
    </row>
    <row r="404" spans="1:10" ht="23.25" customHeight="1" x14ac:dyDescent="0.25">
      <c r="A404" s="317" t="s">
        <v>701</v>
      </c>
      <c r="B404" s="247" t="s">
        <v>832</v>
      </c>
      <c r="C404" s="247" t="s">
        <v>839</v>
      </c>
      <c r="D404" s="247" t="s">
        <v>253</v>
      </c>
      <c r="E404" s="247"/>
      <c r="F404" s="318">
        <v>852230</v>
      </c>
      <c r="G404" s="318">
        <v>852230</v>
      </c>
      <c r="H404" s="318">
        <v>211113.56</v>
      </c>
      <c r="I404" s="337">
        <v>24.77189960456684</v>
      </c>
      <c r="J404" s="345">
        <f t="shared" si="6"/>
        <v>24.77189960456684</v>
      </c>
    </row>
    <row r="405" spans="1:10" ht="45.75" customHeight="1" x14ac:dyDescent="0.25">
      <c r="A405" s="317" t="s">
        <v>702</v>
      </c>
      <c r="B405" s="247" t="s">
        <v>832</v>
      </c>
      <c r="C405" s="247" t="s">
        <v>839</v>
      </c>
      <c r="D405" s="247" t="s">
        <v>700</v>
      </c>
      <c r="E405" s="247"/>
      <c r="F405" s="318">
        <v>852230</v>
      </c>
      <c r="G405" s="318">
        <v>852230</v>
      </c>
      <c r="H405" s="318">
        <v>211113.56</v>
      </c>
      <c r="I405" s="337">
        <v>24.77189960456684</v>
      </c>
      <c r="J405" s="345">
        <f t="shared" si="6"/>
        <v>24.77189960456684</v>
      </c>
    </row>
    <row r="406" spans="1:10" ht="57" customHeight="1" x14ac:dyDescent="0.25">
      <c r="A406" s="317" t="s">
        <v>236</v>
      </c>
      <c r="B406" s="247" t="s">
        <v>832</v>
      </c>
      <c r="C406" s="247" t="s">
        <v>839</v>
      </c>
      <c r="D406" s="247" t="s">
        <v>897</v>
      </c>
      <c r="E406" s="247" t="s">
        <v>237</v>
      </c>
      <c r="F406" s="318">
        <v>852230</v>
      </c>
      <c r="G406" s="318">
        <v>852230</v>
      </c>
      <c r="H406" s="318">
        <v>211113.56</v>
      </c>
      <c r="I406" s="337">
        <v>24.77189960456684</v>
      </c>
      <c r="J406" s="345">
        <f t="shared" si="6"/>
        <v>24.77189960456684</v>
      </c>
    </row>
    <row r="407" spans="1:10" ht="23.25" customHeight="1" x14ac:dyDescent="0.25">
      <c r="A407" s="317" t="s">
        <v>238</v>
      </c>
      <c r="B407" s="247" t="s">
        <v>832</v>
      </c>
      <c r="C407" s="247" t="s">
        <v>839</v>
      </c>
      <c r="D407" s="247" t="s">
        <v>897</v>
      </c>
      <c r="E407" s="247" t="s">
        <v>239</v>
      </c>
      <c r="F407" s="318">
        <v>852230</v>
      </c>
      <c r="G407" s="318">
        <v>852230</v>
      </c>
      <c r="H407" s="318">
        <v>211113.56</v>
      </c>
      <c r="I407" s="337">
        <v>24.77189960456684</v>
      </c>
      <c r="J407" s="345">
        <f t="shared" si="6"/>
        <v>24.77189960456684</v>
      </c>
    </row>
    <row r="408" spans="1:10" s="324" customFormat="1" ht="15" customHeight="1" x14ac:dyDescent="0.25">
      <c r="A408" s="325" t="s">
        <v>909</v>
      </c>
      <c r="B408" s="326" t="s">
        <v>850</v>
      </c>
      <c r="C408" s="326"/>
      <c r="D408" s="326"/>
      <c r="E408" s="326"/>
      <c r="F408" s="327">
        <v>8727493610</v>
      </c>
      <c r="G408" s="327">
        <v>8536105313.6000004</v>
      </c>
      <c r="H408" s="327">
        <v>8473665140.8400002</v>
      </c>
      <c r="I408" s="338">
        <v>97.09162240039727</v>
      </c>
      <c r="J408" s="329">
        <f t="shared" si="6"/>
        <v>99.268516841509452</v>
      </c>
    </row>
    <row r="409" spans="1:10" ht="15" customHeight="1" x14ac:dyDescent="0.25">
      <c r="A409" s="317" t="s">
        <v>288</v>
      </c>
      <c r="B409" s="247" t="s">
        <v>850</v>
      </c>
      <c r="C409" s="247" t="s">
        <v>828</v>
      </c>
      <c r="D409" s="247"/>
      <c r="E409" s="247"/>
      <c r="F409" s="318">
        <v>1660950600</v>
      </c>
      <c r="G409" s="318">
        <v>1595014190</v>
      </c>
      <c r="H409" s="318">
        <v>1579396133.4100001</v>
      </c>
      <c r="I409" s="337">
        <v>95.089892102149221</v>
      </c>
      <c r="J409" s="345">
        <f t="shared" si="6"/>
        <v>99.020820210383206</v>
      </c>
    </row>
    <row r="410" spans="1:10" ht="23.25" customHeight="1" x14ac:dyDescent="0.25">
      <c r="A410" s="317" t="s">
        <v>599</v>
      </c>
      <c r="B410" s="247" t="s">
        <v>850</v>
      </c>
      <c r="C410" s="247" t="s">
        <v>828</v>
      </c>
      <c r="D410" s="247" t="s">
        <v>317</v>
      </c>
      <c r="E410" s="247"/>
      <c r="F410" s="318">
        <v>1660950600</v>
      </c>
      <c r="G410" s="318">
        <v>1595014190</v>
      </c>
      <c r="H410" s="318">
        <v>1579396133.4100001</v>
      </c>
      <c r="I410" s="337">
        <v>95.089892102149221</v>
      </c>
      <c r="J410" s="345">
        <f t="shared" si="6"/>
        <v>99.020820210383206</v>
      </c>
    </row>
    <row r="411" spans="1:10" ht="23.25" customHeight="1" x14ac:dyDescent="0.25">
      <c r="A411" s="317" t="s">
        <v>295</v>
      </c>
      <c r="B411" s="247" t="s">
        <v>850</v>
      </c>
      <c r="C411" s="247" t="s">
        <v>828</v>
      </c>
      <c r="D411" s="247" t="s">
        <v>321</v>
      </c>
      <c r="E411" s="247"/>
      <c r="F411" s="318">
        <v>1660950600</v>
      </c>
      <c r="G411" s="318">
        <v>1595014190</v>
      </c>
      <c r="H411" s="318">
        <v>1579396133.4100001</v>
      </c>
      <c r="I411" s="337">
        <v>95.089892102149221</v>
      </c>
      <c r="J411" s="345">
        <f t="shared" si="6"/>
        <v>99.020820210383206</v>
      </c>
    </row>
    <row r="412" spans="1:10" ht="57" customHeight="1" x14ac:dyDescent="0.25">
      <c r="A412" s="317" t="s">
        <v>674</v>
      </c>
      <c r="B412" s="247" t="s">
        <v>850</v>
      </c>
      <c r="C412" s="247" t="s">
        <v>828</v>
      </c>
      <c r="D412" s="247" t="s">
        <v>326</v>
      </c>
      <c r="E412" s="247"/>
      <c r="F412" s="318">
        <v>1660950600</v>
      </c>
      <c r="G412" s="318">
        <v>1590224190</v>
      </c>
      <c r="H412" s="318">
        <v>1574681246.4100001</v>
      </c>
      <c r="I412" s="337">
        <v>94.806025321282888</v>
      </c>
      <c r="J412" s="345">
        <f t="shared" si="6"/>
        <v>99.022594192206327</v>
      </c>
    </row>
    <row r="413" spans="1:10" ht="57" customHeight="1" x14ac:dyDescent="0.25">
      <c r="A413" s="317" t="s">
        <v>236</v>
      </c>
      <c r="B413" s="247" t="s">
        <v>850</v>
      </c>
      <c r="C413" s="247" t="s">
        <v>828</v>
      </c>
      <c r="D413" s="247" t="s">
        <v>1054</v>
      </c>
      <c r="E413" s="247" t="s">
        <v>237</v>
      </c>
      <c r="F413" s="318">
        <v>1660950600</v>
      </c>
      <c r="G413" s="318">
        <v>1590224190</v>
      </c>
      <c r="H413" s="318">
        <v>1574681246.4100001</v>
      </c>
      <c r="I413" s="337">
        <v>94.806025321282888</v>
      </c>
      <c r="J413" s="345">
        <f t="shared" si="6"/>
        <v>99.022594192206327</v>
      </c>
    </row>
    <row r="414" spans="1:10" ht="23.25" customHeight="1" x14ac:dyDescent="0.25">
      <c r="A414" s="317" t="s">
        <v>290</v>
      </c>
      <c r="B414" s="247" t="s">
        <v>850</v>
      </c>
      <c r="C414" s="247" t="s">
        <v>828</v>
      </c>
      <c r="D414" s="247" t="s">
        <v>1054</v>
      </c>
      <c r="E414" s="247" t="s">
        <v>291</v>
      </c>
      <c r="F414" s="318">
        <v>1636930600</v>
      </c>
      <c r="G414" s="318">
        <v>1570181190</v>
      </c>
      <c r="H414" s="318">
        <v>1554782413.0699999</v>
      </c>
      <c r="I414" s="337">
        <v>94.98157179479692</v>
      </c>
      <c r="J414" s="345">
        <f t="shared" si="6"/>
        <v>99.019299363151831</v>
      </c>
    </row>
    <row r="415" spans="1:10" ht="102" customHeight="1" x14ac:dyDescent="0.25">
      <c r="A415" s="317" t="s">
        <v>292</v>
      </c>
      <c r="B415" s="247" t="s">
        <v>850</v>
      </c>
      <c r="C415" s="247" t="s">
        <v>828</v>
      </c>
      <c r="D415" s="247" t="s">
        <v>1056</v>
      </c>
      <c r="E415" s="247" t="s">
        <v>293</v>
      </c>
      <c r="F415" s="318">
        <v>24020000</v>
      </c>
      <c r="G415" s="318">
        <v>20043000</v>
      </c>
      <c r="H415" s="318">
        <v>19898833.34</v>
      </c>
      <c r="I415" s="337">
        <v>82.842769941715233</v>
      </c>
      <c r="J415" s="345">
        <f t="shared" si="6"/>
        <v>99.280713166691612</v>
      </c>
    </row>
    <row r="416" spans="1:10" ht="135.75" customHeight="1" x14ac:dyDescent="0.25">
      <c r="A416" s="317" t="s">
        <v>600</v>
      </c>
      <c r="B416" s="247" t="s">
        <v>850</v>
      </c>
      <c r="C416" s="247" t="s">
        <v>828</v>
      </c>
      <c r="D416" s="247" t="s">
        <v>327</v>
      </c>
      <c r="E416" s="247"/>
      <c r="F416" s="318">
        <v>0</v>
      </c>
      <c r="G416" s="318">
        <v>4790000</v>
      </c>
      <c r="H416" s="318">
        <v>4714887</v>
      </c>
      <c r="I416" s="337">
        <v>0</v>
      </c>
      <c r="J416" s="345">
        <f t="shared" si="6"/>
        <v>98.431878914405019</v>
      </c>
    </row>
    <row r="417" spans="1:10" ht="57" customHeight="1" x14ac:dyDescent="0.25">
      <c r="A417" s="317" t="s">
        <v>236</v>
      </c>
      <c r="B417" s="247" t="s">
        <v>850</v>
      </c>
      <c r="C417" s="247" t="s">
        <v>828</v>
      </c>
      <c r="D417" s="247" t="s">
        <v>1432</v>
      </c>
      <c r="E417" s="247" t="s">
        <v>237</v>
      </c>
      <c r="F417" s="318">
        <v>0</v>
      </c>
      <c r="G417" s="318">
        <v>4790000</v>
      </c>
      <c r="H417" s="318">
        <v>4714887</v>
      </c>
      <c r="I417" s="337">
        <v>0</v>
      </c>
      <c r="J417" s="345">
        <f t="shared" si="6"/>
        <v>98.431878914405019</v>
      </c>
    </row>
    <row r="418" spans="1:10" ht="23.25" customHeight="1" x14ac:dyDescent="0.25">
      <c r="A418" s="317" t="s">
        <v>290</v>
      </c>
      <c r="B418" s="247" t="s">
        <v>850</v>
      </c>
      <c r="C418" s="247" t="s">
        <v>828</v>
      </c>
      <c r="D418" s="247" t="s">
        <v>1432</v>
      </c>
      <c r="E418" s="247" t="s">
        <v>291</v>
      </c>
      <c r="F418" s="318">
        <v>0</v>
      </c>
      <c r="G418" s="318">
        <v>4790000</v>
      </c>
      <c r="H418" s="318">
        <v>4714887</v>
      </c>
      <c r="I418" s="337">
        <v>0</v>
      </c>
      <c r="J418" s="345">
        <f t="shared" si="6"/>
        <v>98.431878914405019</v>
      </c>
    </row>
    <row r="419" spans="1:10" ht="15" customHeight="1" x14ac:dyDescent="0.25">
      <c r="A419" s="317" t="s">
        <v>294</v>
      </c>
      <c r="B419" s="247" t="s">
        <v>850</v>
      </c>
      <c r="C419" s="247" t="s">
        <v>829</v>
      </c>
      <c r="D419" s="247"/>
      <c r="E419" s="247"/>
      <c r="F419" s="318">
        <v>6429639956.3999996</v>
      </c>
      <c r="G419" s="318">
        <v>6248254816.6199999</v>
      </c>
      <c r="H419" s="318">
        <v>6206784921.4700003</v>
      </c>
      <c r="I419" s="337">
        <v>96.533942235627492</v>
      </c>
      <c r="J419" s="345">
        <f t="shared" si="6"/>
        <v>99.336296352067905</v>
      </c>
    </row>
    <row r="420" spans="1:10" ht="23.25" customHeight="1" x14ac:dyDescent="0.25">
      <c r="A420" s="317" t="s">
        <v>599</v>
      </c>
      <c r="B420" s="247" t="s">
        <v>850</v>
      </c>
      <c r="C420" s="247" t="s">
        <v>829</v>
      </c>
      <c r="D420" s="247" t="s">
        <v>317</v>
      </c>
      <c r="E420" s="247"/>
      <c r="F420" s="318">
        <v>4117066886.4000001</v>
      </c>
      <c r="G420" s="318">
        <v>3392097661.6599998</v>
      </c>
      <c r="H420" s="318">
        <v>3384823128.6999998</v>
      </c>
      <c r="I420" s="337">
        <v>82.214431343857015</v>
      </c>
      <c r="J420" s="345">
        <f t="shared" si="6"/>
        <v>99.78554470756481</v>
      </c>
    </row>
    <row r="421" spans="1:10" ht="23.25" customHeight="1" x14ac:dyDescent="0.25">
      <c r="A421" s="317" t="s">
        <v>295</v>
      </c>
      <c r="B421" s="247" t="s">
        <v>850</v>
      </c>
      <c r="C421" s="247" t="s">
        <v>829</v>
      </c>
      <c r="D421" s="247" t="s">
        <v>321</v>
      </c>
      <c r="E421" s="247"/>
      <c r="F421" s="318">
        <v>4116416886.4000001</v>
      </c>
      <c r="G421" s="318">
        <v>3383304311.6599998</v>
      </c>
      <c r="H421" s="318">
        <v>3376031128.6999998</v>
      </c>
      <c r="I421" s="337">
        <v>82.013829548068387</v>
      </c>
      <c r="J421" s="345">
        <f t="shared" si="6"/>
        <v>99.785027231073059</v>
      </c>
    </row>
    <row r="422" spans="1:10" ht="57" customHeight="1" x14ac:dyDescent="0.25">
      <c r="A422" s="317" t="s">
        <v>674</v>
      </c>
      <c r="B422" s="247" t="s">
        <v>850</v>
      </c>
      <c r="C422" s="247" t="s">
        <v>829</v>
      </c>
      <c r="D422" s="247" t="s">
        <v>326</v>
      </c>
      <c r="E422" s="247"/>
      <c r="F422" s="318">
        <v>2841354096.4000001</v>
      </c>
      <c r="G422" s="318">
        <v>3056321578.4000001</v>
      </c>
      <c r="H422" s="318">
        <v>3051479275.52</v>
      </c>
      <c r="I422" s="337">
        <v>107.39524789909956</v>
      </c>
      <c r="J422" s="345">
        <f t="shared" si="6"/>
        <v>99.841564352579184</v>
      </c>
    </row>
    <row r="423" spans="1:10" ht="57" customHeight="1" x14ac:dyDescent="0.25">
      <c r="A423" s="317" t="s">
        <v>236</v>
      </c>
      <c r="B423" s="247" t="s">
        <v>850</v>
      </c>
      <c r="C423" s="247" t="s">
        <v>829</v>
      </c>
      <c r="D423" s="247" t="s">
        <v>1054</v>
      </c>
      <c r="E423" s="247" t="s">
        <v>237</v>
      </c>
      <c r="F423" s="318">
        <v>2841354096.4000001</v>
      </c>
      <c r="G423" s="318">
        <v>3056321578.4000001</v>
      </c>
      <c r="H423" s="318">
        <v>3051479275.52</v>
      </c>
      <c r="I423" s="337">
        <v>107.39524789909956</v>
      </c>
      <c r="J423" s="345">
        <f t="shared" si="6"/>
        <v>99.841564352579184</v>
      </c>
    </row>
    <row r="424" spans="1:10" ht="23.25" customHeight="1" x14ac:dyDescent="0.25">
      <c r="A424" s="317" t="s">
        <v>238</v>
      </c>
      <c r="B424" s="247" t="s">
        <v>850</v>
      </c>
      <c r="C424" s="247" t="s">
        <v>829</v>
      </c>
      <c r="D424" s="247" t="s">
        <v>1054</v>
      </c>
      <c r="E424" s="247" t="s">
        <v>239</v>
      </c>
      <c r="F424" s="318">
        <v>139375100</v>
      </c>
      <c r="G424" s="318">
        <v>152671780</v>
      </c>
      <c r="H424" s="318">
        <v>150217407.63999999</v>
      </c>
      <c r="I424" s="337">
        <v>107.77922859965661</v>
      </c>
      <c r="J424" s="345">
        <f t="shared" si="6"/>
        <v>98.392386359810558</v>
      </c>
    </row>
    <row r="425" spans="1:10" ht="23.25" customHeight="1" x14ac:dyDescent="0.25">
      <c r="A425" s="317" t="s">
        <v>290</v>
      </c>
      <c r="B425" s="247" t="s">
        <v>850</v>
      </c>
      <c r="C425" s="247" t="s">
        <v>829</v>
      </c>
      <c r="D425" s="247" t="s">
        <v>1057</v>
      </c>
      <c r="E425" s="247" t="s">
        <v>291</v>
      </c>
      <c r="F425" s="318">
        <v>2662575996.4000001</v>
      </c>
      <c r="G425" s="318">
        <v>2850652798.4000001</v>
      </c>
      <c r="H425" s="318">
        <v>2848446201.21</v>
      </c>
      <c r="I425" s="337">
        <v>106.98084130035387</v>
      </c>
      <c r="J425" s="345">
        <f t="shared" si="6"/>
        <v>99.922593267365329</v>
      </c>
    </row>
    <row r="426" spans="1:10" ht="102" customHeight="1" x14ac:dyDescent="0.25">
      <c r="A426" s="317" t="s">
        <v>292</v>
      </c>
      <c r="B426" s="247" t="s">
        <v>850</v>
      </c>
      <c r="C426" s="247" t="s">
        <v>829</v>
      </c>
      <c r="D426" s="247" t="s">
        <v>1056</v>
      </c>
      <c r="E426" s="247" t="s">
        <v>293</v>
      </c>
      <c r="F426" s="318">
        <v>39403000</v>
      </c>
      <c r="G426" s="318">
        <v>52997000</v>
      </c>
      <c r="H426" s="318">
        <v>52815666.670000002</v>
      </c>
      <c r="I426" s="337">
        <v>134.03970933685252</v>
      </c>
      <c r="J426" s="345">
        <f t="shared" si="6"/>
        <v>99.657842274090996</v>
      </c>
    </row>
    <row r="427" spans="1:10" ht="135.75" customHeight="1" x14ac:dyDescent="0.25">
      <c r="A427" s="317" t="s">
        <v>600</v>
      </c>
      <c r="B427" s="247" t="s">
        <v>850</v>
      </c>
      <c r="C427" s="247" t="s">
        <v>829</v>
      </c>
      <c r="D427" s="247" t="s">
        <v>327</v>
      </c>
      <c r="E427" s="247"/>
      <c r="F427" s="318">
        <v>287819120</v>
      </c>
      <c r="G427" s="318">
        <v>301139104.63</v>
      </c>
      <c r="H427" s="318">
        <v>298715949.25</v>
      </c>
      <c r="I427" s="337">
        <v>103.78599908511985</v>
      </c>
      <c r="J427" s="345">
        <f t="shared" si="6"/>
        <v>99.195336858367412</v>
      </c>
    </row>
    <row r="428" spans="1:10" ht="23.25" customHeight="1" x14ac:dyDescent="0.25">
      <c r="A428" s="317" t="s">
        <v>298</v>
      </c>
      <c r="B428" s="247" t="s">
        <v>850</v>
      </c>
      <c r="C428" s="247" t="s">
        <v>829</v>
      </c>
      <c r="D428" s="247" t="s">
        <v>1058</v>
      </c>
      <c r="E428" s="247" t="s">
        <v>299</v>
      </c>
      <c r="F428" s="318">
        <v>65000</v>
      </c>
      <c r="G428" s="318">
        <v>65000</v>
      </c>
      <c r="H428" s="318">
        <v>65000</v>
      </c>
      <c r="I428" s="337">
        <v>100</v>
      </c>
      <c r="J428" s="345">
        <f t="shared" si="6"/>
        <v>100</v>
      </c>
    </row>
    <row r="429" spans="1:10" ht="45.75" customHeight="1" x14ac:dyDescent="0.25">
      <c r="A429" s="317" t="s">
        <v>300</v>
      </c>
      <c r="B429" s="247" t="s">
        <v>850</v>
      </c>
      <c r="C429" s="247" t="s">
        <v>829</v>
      </c>
      <c r="D429" s="247" t="s">
        <v>1058</v>
      </c>
      <c r="E429" s="247" t="s">
        <v>301</v>
      </c>
      <c r="F429" s="318">
        <v>65000</v>
      </c>
      <c r="G429" s="318">
        <v>65000</v>
      </c>
      <c r="H429" s="318">
        <v>65000</v>
      </c>
      <c r="I429" s="337">
        <v>100</v>
      </c>
      <c r="J429" s="345">
        <f t="shared" si="6"/>
        <v>100</v>
      </c>
    </row>
    <row r="430" spans="1:10" ht="57" customHeight="1" x14ac:dyDescent="0.25">
      <c r="A430" s="317" t="s">
        <v>236</v>
      </c>
      <c r="B430" s="247" t="s">
        <v>850</v>
      </c>
      <c r="C430" s="247" t="s">
        <v>829</v>
      </c>
      <c r="D430" s="247" t="s">
        <v>1059</v>
      </c>
      <c r="E430" s="247" t="s">
        <v>237</v>
      </c>
      <c r="F430" s="318">
        <v>287754120</v>
      </c>
      <c r="G430" s="318">
        <v>301074104.63</v>
      </c>
      <c r="H430" s="318">
        <v>298650949.25</v>
      </c>
      <c r="I430" s="337">
        <v>103.78685429421479</v>
      </c>
      <c r="J430" s="345">
        <f t="shared" si="6"/>
        <v>99.195163136670999</v>
      </c>
    </row>
    <row r="431" spans="1:10" ht="23.25" customHeight="1" x14ac:dyDescent="0.25">
      <c r="A431" s="317" t="s">
        <v>290</v>
      </c>
      <c r="B431" s="247" t="s">
        <v>850</v>
      </c>
      <c r="C431" s="247" t="s">
        <v>829</v>
      </c>
      <c r="D431" s="247" t="s">
        <v>1059</v>
      </c>
      <c r="E431" s="247" t="s">
        <v>291</v>
      </c>
      <c r="F431" s="318">
        <v>285830120</v>
      </c>
      <c r="G431" s="318">
        <v>298074104.63</v>
      </c>
      <c r="H431" s="318">
        <v>296828962.58999997</v>
      </c>
      <c r="I431" s="337">
        <v>103.8480348362167</v>
      </c>
      <c r="J431" s="345">
        <f t="shared" si="6"/>
        <v>99.582270978706575</v>
      </c>
    </row>
    <row r="432" spans="1:10" ht="102" customHeight="1" x14ac:dyDescent="0.25">
      <c r="A432" s="317" t="s">
        <v>292</v>
      </c>
      <c r="B432" s="247" t="s">
        <v>850</v>
      </c>
      <c r="C432" s="247" t="s">
        <v>829</v>
      </c>
      <c r="D432" s="247" t="s">
        <v>1433</v>
      </c>
      <c r="E432" s="247" t="s">
        <v>293</v>
      </c>
      <c r="F432" s="318">
        <v>1924000</v>
      </c>
      <c r="G432" s="318">
        <v>3000000</v>
      </c>
      <c r="H432" s="318">
        <v>1821986.66</v>
      </c>
      <c r="I432" s="337">
        <v>94.697851351351346</v>
      </c>
      <c r="J432" s="345">
        <f t="shared" si="6"/>
        <v>60.732888666666661</v>
      </c>
    </row>
    <row r="433" spans="1:10" ht="113.25" customHeight="1" x14ac:dyDescent="0.25">
      <c r="A433" s="317" t="s">
        <v>675</v>
      </c>
      <c r="B433" s="247" t="s">
        <v>850</v>
      </c>
      <c r="C433" s="247" t="s">
        <v>829</v>
      </c>
      <c r="D433" s="247" t="s">
        <v>1060</v>
      </c>
      <c r="E433" s="247"/>
      <c r="F433" s="318">
        <v>13822000</v>
      </c>
      <c r="G433" s="318">
        <v>22878400</v>
      </c>
      <c r="H433" s="318">
        <v>22870676.199999999</v>
      </c>
      <c r="I433" s="337">
        <v>165.46575170018809</v>
      </c>
      <c r="J433" s="345">
        <f t="shared" si="6"/>
        <v>99.966239772012017</v>
      </c>
    </row>
    <row r="434" spans="1:10" ht="45.75" customHeight="1" x14ac:dyDescent="0.25">
      <c r="A434" s="317" t="s">
        <v>211</v>
      </c>
      <c r="B434" s="247" t="s">
        <v>850</v>
      </c>
      <c r="C434" s="247" t="s">
        <v>829</v>
      </c>
      <c r="D434" s="247" t="s">
        <v>1434</v>
      </c>
      <c r="E434" s="247" t="s">
        <v>212</v>
      </c>
      <c r="F434" s="318">
        <v>0</v>
      </c>
      <c r="G434" s="318">
        <v>56594.05</v>
      </c>
      <c r="H434" s="318">
        <v>56594.05</v>
      </c>
      <c r="I434" s="337">
        <v>0</v>
      </c>
      <c r="J434" s="345">
        <f t="shared" si="6"/>
        <v>100</v>
      </c>
    </row>
    <row r="435" spans="1:10" ht="45.75" customHeight="1" x14ac:dyDescent="0.25">
      <c r="A435" s="317" t="s">
        <v>213</v>
      </c>
      <c r="B435" s="247" t="s">
        <v>850</v>
      </c>
      <c r="C435" s="247" t="s">
        <v>829</v>
      </c>
      <c r="D435" s="247" t="s">
        <v>1434</v>
      </c>
      <c r="E435" s="247" t="s">
        <v>214</v>
      </c>
      <c r="F435" s="318">
        <v>0</v>
      </c>
      <c r="G435" s="318">
        <v>56594.05</v>
      </c>
      <c r="H435" s="318">
        <v>56594.05</v>
      </c>
      <c r="I435" s="337">
        <v>0</v>
      </c>
      <c r="J435" s="345">
        <f t="shared" si="6"/>
        <v>100</v>
      </c>
    </row>
    <row r="436" spans="1:10" ht="57" customHeight="1" x14ac:dyDescent="0.25">
      <c r="A436" s="317" t="s">
        <v>236</v>
      </c>
      <c r="B436" s="247" t="s">
        <v>850</v>
      </c>
      <c r="C436" s="247" t="s">
        <v>829</v>
      </c>
      <c r="D436" s="247" t="s">
        <v>1061</v>
      </c>
      <c r="E436" s="247" t="s">
        <v>237</v>
      </c>
      <c r="F436" s="318">
        <v>13822000</v>
      </c>
      <c r="G436" s="318">
        <v>22821805.949999999</v>
      </c>
      <c r="H436" s="318">
        <v>22814082.149999999</v>
      </c>
      <c r="I436" s="337">
        <v>165.05630263348283</v>
      </c>
      <c r="J436" s="345">
        <f t="shared" si="6"/>
        <v>99.966156052606337</v>
      </c>
    </row>
    <row r="437" spans="1:10" ht="23.25" customHeight="1" x14ac:dyDescent="0.25">
      <c r="A437" s="317" t="s">
        <v>290</v>
      </c>
      <c r="B437" s="247" t="s">
        <v>850</v>
      </c>
      <c r="C437" s="247" t="s">
        <v>829</v>
      </c>
      <c r="D437" s="247" t="s">
        <v>1061</v>
      </c>
      <c r="E437" s="247" t="s">
        <v>291</v>
      </c>
      <c r="F437" s="318">
        <v>13822000</v>
      </c>
      <c r="G437" s="318">
        <v>22821805.949999999</v>
      </c>
      <c r="H437" s="318">
        <v>22814082.149999999</v>
      </c>
      <c r="I437" s="337">
        <v>165.05630263348283</v>
      </c>
      <c r="J437" s="345">
        <f t="shared" si="6"/>
        <v>99.966156052606337</v>
      </c>
    </row>
    <row r="438" spans="1:10" ht="79.5" customHeight="1" x14ac:dyDescent="0.25">
      <c r="A438" s="317" t="s">
        <v>910</v>
      </c>
      <c r="B438" s="247" t="s">
        <v>850</v>
      </c>
      <c r="C438" s="247" t="s">
        <v>829</v>
      </c>
      <c r="D438" s="247" t="s">
        <v>1062</v>
      </c>
      <c r="E438" s="247"/>
      <c r="F438" s="318">
        <v>969152620</v>
      </c>
      <c r="G438" s="318">
        <v>0</v>
      </c>
      <c r="H438" s="318">
        <v>0</v>
      </c>
      <c r="I438" s="337">
        <v>0</v>
      </c>
      <c r="J438" s="345" t="e">
        <f t="shared" si="6"/>
        <v>#DIV/0!</v>
      </c>
    </row>
    <row r="439" spans="1:10" ht="45.75" customHeight="1" x14ac:dyDescent="0.25">
      <c r="A439" s="317" t="s">
        <v>211</v>
      </c>
      <c r="B439" s="247" t="s">
        <v>850</v>
      </c>
      <c r="C439" s="247" t="s">
        <v>829</v>
      </c>
      <c r="D439" s="247" t="s">
        <v>1063</v>
      </c>
      <c r="E439" s="247" t="s">
        <v>212</v>
      </c>
      <c r="F439" s="318">
        <v>969152620</v>
      </c>
      <c r="G439" s="318">
        <v>0</v>
      </c>
      <c r="H439" s="318">
        <v>0</v>
      </c>
      <c r="I439" s="337">
        <v>0</v>
      </c>
      <c r="J439" s="345" t="e">
        <f t="shared" si="6"/>
        <v>#DIV/0!</v>
      </c>
    </row>
    <row r="440" spans="1:10" ht="45.75" customHeight="1" x14ac:dyDescent="0.25">
      <c r="A440" s="317" t="s">
        <v>213</v>
      </c>
      <c r="B440" s="247" t="s">
        <v>850</v>
      </c>
      <c r="C440" s="247" t="s">
        <v>829</v>
      </c>
      <c r="D440" s="247" t="s">
        <v>1063</v>
      </c>
      <c r="E440" s="247" t="s">
        <v>214</v>
      </c>
      <c r="F440" s="318">
        <v>969152620</v>
      </c>
      <c r="G440" s="318">
        <v>0</v>
      </c>
      <c r="H440" s="318">
        <v>0</v>
      </c>
      <c r="I440" s="337">
        <v>0</v>
      </c>
      <c r="J440" s="345" t="e">
        <f t="shared" si="6"/>
        <v>#DIV/0!</v>
      </c>
    </row>
    <row r="441" spans="1:10" ht="23.25" customHeight="1" x14ac:dyDescent="0.25">
      <c r="A441" s="317" t="s">
        <v>302</v>
      </c>
      <c r="B441" s="247" t="s">
        <v>850</v>
      </c>
      <c r="C441" s="247" t="s">
        <v>829</v>
      </c>
      <c r="D441" s="247" t="s">
        <v>1064</v>
      </c>
      <c r="E441" s="247"/>
      <c r="F441" s="318">
        <v>4269050</v>
      </c>
      <c r="G441" s="318">
        <v>2965228.63</v>
      </c>
      <c r="H441" s="318">
        <v>2965227.73</v>
      </c>
      <c r="I441" s="337">
        <v>69.458725711809421</v>
      </c>
      <c r="J441" s="345">
        <f t="shared" si="6"/>
        <v>99.999969648208889</v>
      </c>
    </row>
    <row r="442" spans="1:10" ht="45.75" customHeight="1" x14ac:dyDescent="0.25">
      <c r="A442" s="317" t="s">
        <v>211</v>
      </c>
      <c r="B442" s="247" t="s">
        <v>850</v>
      </c>
      <c r="C442" s="247" t="s">
        <v>829</v>
      </c>
      <c r="D442" s="247" t="s">
        <v>1065</v>
      </c>
      <c r="E442" s="247" t="s">
        <v>212</v>
      </c>
      <c r="F442" s="318">
        <v>2269050</v>
      </c>
      <c r="G442" s="318">
        <v>1965228.63</v>
      </c>
      <c r="H442" s="318">
        <v>1965227.73</v>
      </c>
      <c r="I442" s="337">
        <v>86.6101553513585</v>
      </c>
      <c r="J442" s="345">
        <f t="shared" si="6"/>
        <v>99.999954203801721</v>
      </c>
    </row>
    <row r="443" spans="1:10" ht="45.75" customHeight="1" x14ac:dyDescent="0.25">
      <c r="A443" s="317" t="s">
        <v>213</v>
      </c>
      <c r="B443" s="247" t="s">
        <v>850</v>
      </c>
      <c r="C443" s="247" t="s">
        <v>829</v>
      </c>
      <c r="D443" s="247" t="s">
        <v>1065</v>
      </c>
      <c r="E443" s="247" t="s">
        <v>214</v>
      </c>
      <c r="F443" s="318">
        <v>2269050</v>
      </c>
      <c r="G443" s="318">
        <v>1965228.63</v>
      </c>
      <c r="H443" s="318">
        <v>1965227.73</v>
      </c>
      <c r="I443" s="337">
        <v>86.6101553513585</v>
      </c>
      <c r="J443" s="345">
        <f t="shared" si="6"/>
        <v>99.999954203801721</v>
      </c>
    </row>
    <row r="444" spans="1:10" ht="57" customHeight="1" x14ac:dyDescent="0.25">
      <c r="A444" s="317" t="s">
        <v>236</v>
      </c>
      <c r="B444" s="247" t="s">
        <v>850</v>
      </c>
      <c r="C444" s="247" t="s">
        <v>829</v>
      </c>
      <c r="D444" s="247" t="s">
        <v>1066</v>
      </c>
      <c r="E444" s="247" t="s">
        <v>237</v>
      </c>
      <c r="F444" s="318">
        <v>2000000</v>
      </c>
      <c r="G444" s="318">
        <v>1000000</v>
      </c>
      <c r="H444" s="318">
        <v>1000000</v>
      </c>
      <c r="I444" s="337">
        <v>50</v>
      </c>
      <c r="J444" s="345">
        <f t="shared" si="6"/>
        <v>100</v>
      </c>
    </row>
    <row r="445" spans="1:10" ht="23.25" customHeight="1" x14ac:dyDescent="0.25">
      <c r="A445" s="317" t="s">
        <v>290</v>
      </c>
      <c r="B445" s="247" t="s">
        <v>850</v>
      </c>
      <c r="C445" s="247" t="s">
        <v>829</v>
      </c>
      <c r="D445" s="247" t="s">
        <v>1066</v>
      </c>
      <c r="E445" s="247" t="s">
        <v>291</v>
      </c>
      <c r="F445" s="318">
        <v>2000000</v>
      </c>
      <c r="G445" s="318">
        <v>1000000</v>
      </c>
      <c r="H445" s="318">
        <v>1000000</v>
      </c>
      <c r="I445" s="337">
        <v>50</v>
      </c>
      <c r="J445" s="345">
        <f t="shared" si="6"/>
        <v>100</v>
      </c>
    </row>
    <row r="446" spans="1:10" ht="23.25" customHeight="1" x14ac:dyDescent="0.25">
      <c r="A446" s="317" t="s">
        <v>308</v>
      </c>
      <c r="B446" s="247" t="s">
        <v>850</v>
      </c>
      <c r="C446" s="247" t="s">
        <v>829</v>
      </c>
      <c r="D446" s="247" t="s">
        <v>1069</v>
      </c>
      <c r="E446" s="247"/>
      <c r="F446" s="318">
        <v>650000</v>
      </c>
      <c r="G446" s="318">
        <v>8793350</v>
      </c>
      <c r="H446" s="318">
        <v>8792000</v>
      </c>
      <c r="I446" s="337">
        <v>1352.6153846153848</v>
      </c>
      <c r="J446" s="345">
        <f t="shared" si="6"/>
        <v>99.984647489295881</v>
      </c>
    </row>
    <row r="447" spans="1:10" ht="57" customHeight="1" x14ac:dyDescent="0.25">
      <c r="A447" s="317" t="s">
        <v>223</v>
      </c>
      <c r="B447" s="247" t="s">
        <v>850</v>
      </c>
      <c r="C447" s="247" t="s">
        <v>829</v>
      </c>
      <c r="D447" s="247" t="s">
        <v>1070</v>
      </c>
      <c r="E447" s="247"/>
      <c r="F447" s="318">
        <v>650000</v>
      </c>
      <c r="G447" s="318">
        <v>8793350</v>
      </c>
      <c r="H447" s="318">
        <v>8792000</v>
      </c>
      <c r="I447" s="337">
        <v>1352.6153846153848</v>
      </c>
      <c r="J447" s="345">
        <f t="shared" si="6"/>
        <v>99.984647489295881</v>
      </c>
    </row>
    <row r="448" spans="1:10" ht="57" customHeight="1" x14ac:dyDescent="0.25">
      <c r="A448" s="317" t="s">
        <v>236</v>
      </c>
      <c r="B448" s="247" t="s">
        <v>850</v>
      </c>
      <c r="C448" s="247" t="s">
        <v>829</v>
      </c>
      <c r="D448" s="247" t="s">
        <v>1071</v>
      </c>
      <c r="E448" s="247" t="s">
        <v>237</v>
      </c>
      <c r="F448" s="318">
        <v>650000</v>
      </c>
      <c r="G448" s="318">
        <v>8793350</v>
      </c>
      <c r="H448" s="318">
        <v>8792000</v>
      </c>
      <c r="I448" s="337">
        <v>1352.6153846153848</v>
      </c>
      <c r="J448" s="345">
        <f t="shared" si="6"/>
        <v>99.984647489295881</v>
      </c>
    </row>
    <row r="449" spans="1:10" ht="23.25" customHeight="1" x14ac:dyDescent="0.25">
      <c r="A449" s="317" t="s">
        <v>238</v>
      </c>
      <c r="B449" s="247" t="s">
        <v>850</v>
      </c>
      <c r="C449" s="247" t="s">
        <v>829</v>
      </c>
      <c r="D449" s="247" t="s">
        <v>1071</v>
      </c>
      <c r="E449" s="247" t="s">
        <v>239</v>
      </c>
      <c r="F449" s="318">
        <v>0</v>
      </c>
      <c r="G449" s="318">
        <v>36000</v>
      </c>
      <c r="H449" s="318">
        <v>36000</v>
      </c>
      <c r="I449" s="337">
        <v>0</v>
      </c>
      <c r="J449" s="345">
        <f t="shared" si="6"/>
        <v>100</v>
      </c>
    </row>
    <row r="450" spans="1:10" ht="23.25" customHeight="1" x14ac:dyDescent="0.25">
      <c r="A450" s="317" t="s">
        <v>290</v>
      </c>
      <c r="B450" s="247" t="s">
        <v>850</v>
      </c>
      <c r="C450" s="247" t="s">
        <v>829</v>
      </c>
      <c r="D450" s="247" t="s">
        <v>1071</v>
      </c>
      <c r="E450" s="247" t="s">
        <v>291</v>
      </c>
      <c r="F450" s="318">
        <v>650000</v>
      </c>
      <c r="G450" s="318">
        <v>8757350</v>
      </c>
      <c r="H450" s="318">
        <v>8756000</v>
      </c>
      <c r="I450" s="337">
        <v>1347.0769230769231</v>
      </c>
      <c r="J450" s="345">
        <f t="shared" si="6"/>
        <v>99.984584377694162</v>
      </c>
    </row>
    <row r="451" spans="1:10" ht="34.5" customHeight="1" x14ac:dyDescent="0.25">
      <c r="A451" s="317" t="s">
        <v>608</v>
      </c>
      <c r="B451" s="247" t="s">
        <v>850</v>
      </c>
      <c r="C451" s="247" t="s">
        <v>829</v>
      </c>
      <c r="D451" s="247" t="s">
        <v>276</v>
      </c>
      <c r="E451" s="247"/>
      <c r="F451" s="318">
        <v>301000</v>
      </c>
      <c r="G451" s="318">
        <v>301000</v>
      </c>
      <c r="H451" s="318">
        <v>202808.71</v>
      </c>
      <c r="I451" s="337">
        <v>67.378308970099667</v>
      </c>
      <c r="J451" s="345">
        <f t="shared" si="6"/>
        <v>67.378308970099667</v>
      </c>
    </row>
    <row r="452" spans="1:10" ht="79.5" customHeight="1" x14ac:dyDescent="0.25">
      <c r="A452" s="317" t="s">
        <v>609</v>
      </c>
      <c r="B452" s="247" t="s">
        <v>850</v>
      </c>
      <c r="C452" s="247" t="s">
        <v>829</v>
      </c>
      <c r="D452" s="247" t="s">
        <v>278</v>
      </c>
      <c r="E452" s="247"/>
      <c r="F452" s="318">
        <v>301000</v>
      </c>
      <c r="G452" s="318">
        <v>301000</v>
      </c>
      <c r="H452" s="318">
        <v>202808.71</v>
      </c>
      <c r="I452" s="337">
        <v>67.378308970099667</v>
      </c>
      <c r="J452" s="345">
        <f t="shared" si="6"/>
        <v>67.378308970099667</v>
      </c>
    </row>
    <row r="453" spans="1:10" ht="34.5" customHeight="1" x14ac:dyDescent="0.25">
      <c r="A453" s="317" t="s">
        <v>676</v>
      </c>
      <c r="B453" s="247" t="s">
        <v>850</v>
      </c>
      <c r="C453" s="247" t="s">
        <v>829</v>
      </c>
      <c r="D453" s="247" t="s">
        <v>677</v>
      </c>
      <c r="E453" s="247"/>
      <c r="F453" s="318">
        <v>301000</v>
      </c>
      <c r="G453" s="318">
        <v>301000</v>
      </c>
      <c r="H453" s="318">
        <v>202808.71</v>
      </c>
      <c r="I453" s="337">
        <v>67.378308970099667</v>
      </c>
      <c r="J453" s="345">
        <f t="shared" si="6"/>
        <v>67.378308970099667</v>
      </c>
    </row>
    <row r="454" spans="1:10" ht="45.75" customHeight="1" x14ac:dyDescent="0.25">
      <c r="A454" s="317" t="s">
        <v>211</v>
      </c>
      <c r="B454" s="247" t="s">
        <v>850</v>
      </c>
      <c r="C454" s="247" t="s">
        <v>829</v>
      </c>
      <c r="D454" s="247" t="s">
        <v>1435</v>
      </c>
      <c r="E454" s="247" t="s">
        <v>212</v>
      </c>
      <c r="F454" s="318">
        <v>301000</v>
      </c>
      <c r="G454" s="318">
        <v>301000</v>
      </c>
      <c r="H454" s="318">
        <v>202808.71</v>
      </c>
      <c r="I454" s="337">
        <v>67.378308970099667</v>
      </c>
      <c r="J454" s="345">
        <f t="shared" si="6"/>
        <v>67.378308970099667</v>
      </c>
    </row>
    <row r="455" spans="1:10" ht="45.75" customHeight="1" x14ac:dyDescent="0.25">
      <c r="A455" s="317" t="s">
        <v>213</v>
      </c>
      <c r="B455" s="247" t="s">
        <v>850</v>
      </c>
      <c r="C455" s="247" t="s">
        <v>829</v>
      </c>
      <c r="D455" s="247" t="s">
        <v>1435</v>
      </c>
      <c r="E455" s="247" t="s">
        <v>214</v>
      </c>
      <c r="F455" s="318">
        <v>301000</v>
      </c>
      <c r="G455" s="318">
        <v>301000</v>
      </c>
      <c r="H455" s="318">
        <v>202808.71</v>
      </c>
      <c r="I455" s="337">
        <v>67.378308970099667</v>
      </c>
      <c r="J455" s="345">
        <f t="shared" si="6"/>
        <v>67.378308970099667</v>
      </c>
    </row>
    <row r="456" spans="1:10" ht="57" customHeight="1" x14ac:dyDescent="0.25">
      <c r="A456" s="317" t="s">
        <v>1413</v>
      </c>
      <c r="B456" s="247" t="s">
        <v>850</v>
      </c>
      <c r="C456" s="247" t="s">
        <v>829</v>
      </c>
      <c r="D456" s="247" t="s">
        <v>628</v>
      </c>
      <c r="E456" s="247"/>
      <c r="F456" s="318">
        <v>2312272070</v>
      </c>
      <c r="G456" s="318">
        <v>2855856154.96</v>
      </c>
      <c r="H456" s="318">
        <v>2821758984.0599999</v>
      </c>
      <c r="I456" s="337">
        <v>122.0340383240455</v>
      </c>
      <c r="J456" s="345">
        <f t="shared" si="6"/>
        <v>98.806061333278961</v>
      </c>
    </row>
    <row r="457" spans="1:10" ht="57" customHeight="1" x14ac:dyDescent="0.25">
      <c r="A457" s="317" t="s">
        <v>1436</v>
      </c>
      <c r="B457" s="247" t="s">
        <v>850</v>
      </c>
      <c r="C457" s="247" t="s">
        <v>829</v>
      </c>
      <c r="D457" s="247" t="s">
        <v>673</v>
      </c>
      <c r="E457" s="247"/>
      <c r="F457" s="318">
        <v>2312272070</v>
      </c>
      <c r="G457" s="318">
        <v>2855856154.96</v>
      </c>
      <c r="H457" s="318">
        <v>2821758984.0599999</v>
      </c>
      <c r="I457" s="337">
        <v>122.0340383240455</v>
      </c>
      <c r="J457" s="345">
        <f t="shared" si="6"/>
        <v>98.806061333278961</v>
      </c>
    </row>
    <row r="458" spans="1:10" ht="45.75" customHeight="1" x14ac:dyDescent="0.25">
      <c r="A458" s="317" t="s">
        <v>678</v>
      </c>
      <c r="B458" s="247" t="s">
        <v>850</v>
      </c>
      <c r="C458" s="247" t="s">
        <v>829</v>
      </c>
      <c r="D458" s="247" t="s">
        <v>679</v>
      </c>
      <c r="E458" s="247"/>
      <c r="F458" s="318">
        <v>526046510</v>
      </c>
      <c r="G458" s="318">
        <v>586126584</v>
      </c>
      <c r="H458" s="318">
        <v>578701068.09000003</v>
      </c>
      <c r="I458" s="337">
        <v>110.00948720104617</v>
      </c>
      <c r="J458" s="345">
        <f t="shared" si="6"/>
        <v>98.733120777541799</v>
      </c>
    </row>
    <row r="459" spans="1:10" ht="45.75" customHeight="1" x14ac:dyDescent="0.25">
      <c r="A459" s="317" t="s">
        <v>244</v>
      </c>
      <c r="B459" s="247" t="s">
        <v>850</v>
      </c>
      <c r="C459" s="247" t="s">
        <v>829</v>
      </c>
      <c r="D459" s="247" t="s">
        <v>1437</v>
      </c>
      <c r="E459" s="247" t="s">
        <v>245</v>
      </c>
      <c r="F459" s="318">
        <v>526046510</v>
      </c>
      <c r="G459" s="318">
        <v>586126584</v>
      </c>
      <c r="H459" s="318">
        <v>578701068.09000003</v>
      </c>
      <c r="I459" s="337">
        <v>110.00948720104617</v>
      </c>
      <c r="J459" s="345">
        <f t="shared" si="6"/>
        <v>98.733120777541799</v>
      </c>
    </row>
    <row r="460" spans="1:10" ht="15" customHeight="1" x14ac:dyDescent="0.25">
      <c r="A460" s="317" t="s">
        <v>246</v>
      </c>
      <c r="B460" s="247" t="s">
        <v>850</v>
      </c>
      <c r="C460" s="247" t="s">
        <v>829</v>
      </c>
      <c r="D460" s="247" t="s">
        <v>1437</v>
      </c>
      <c r="E460" s="247" t="s">
        <v>247</v>
      </c>
      <c r="F460" s="318">
        <v>526046510</v>
      </c>
      <c r="G460" s="318">
        <v>586126584</v>
      </c>
      <c r="H460" s="318">
        <v>578701068.09000003</v>
      </c>
      <c r="I460" s="337">
        <v>110.00948720104617</v>
      </c>
      <c r="J460" s="345">
        <f t="shared" si="6"/>
        <v>98.733120777541799</v>
      </c>
    </row>
    <row r="461" spans="1:10" ht="79.5" customHeight="1" x14ac:dyDescent="0.25">
      <c r="A461" s="317" t="s">
        <v>910</v>
      </c>
      <c r="B461" s="247" t="s">
        <v>850</v>
      </c>
      <c r="C461" s="247" t="s">
        <v>829</v>
      </c>
      <c r="D461" s="247" t="s">
        <v>1438</v>
      </c>
      <c r="E461" s="247"/>
      <c r="F461" s="318">
        <v>0</v>
      </c>
      <c r="G461" s="318">
        <v>891978295.96000004</v>
      </c>
      <c r="H461" s="318">
        <v>865306642.49000001</v>
      </c>
      <c r="I461" s="337">
        <v>0</v>
      </c>
      <c r="J461" s="345">
        <f t="shared" ref="J461:J524" si="7">H461/G461*100</f>
        <v>97.009831563076943</v>
      </c>
    </row>
    <row r="462" spans="1:10" ht="45.75" customHeight="1" x14ac:dyDescent="0.25">
      <c r="A462" s="317" t="s">
        <v>211</v>
      </c>
      <c r="B462" s="247" t="s">
        <v>850</v>
      </c>
      <c r="C462" s="247" t="s">
        <v>829</v>
      </c>
      <c r="D462" s="247" t="s">
        <v>1439</v>
      </c>
      <c r="E462" s="247" t="s">
        <v>212</v>
      </c>
      <c r="F462" s="318">
        <v>0</v>
      </c>
      <c r="G462" s="318">
        <v>891978295.96000004</v>
      </c>
      <c r="H462" s="318">
        <v>865306642.49000001</v>
      </c>
      <c r="I462" s="337">
        <v>0</v>
      </c>
      <c r="J462" s="345">
        <f t="shared" si="7"/>
        <v>97.009831563076943</v>
      </c>
    </row>
    <row r="463" spans="1:10" ht="45.75" customHeight="1" x14ac:dyDescent="0.25">
      <c r="A463" s="317" t="s">
        <v>213</v>
      </c>
      <c r="B463" s="247" t="s">
        <v>850</v>
      </c>
      <c r="C463" s="247" t="s">
        <v>829</v>
      </c>
      <c r="D463" s="247" t="s">
        <v>1439</v>
      </c>
      <c r="E463" s="247" t="s">
        <v>214</v>
      </c>
      <c r="F463" s="318">
        <v>0</v>
      </c>
      <c r="G463" s="318">
        <v>891978295.96000004</v>
      </c>
      <c r="H463" s="318">
        <v>865306642.49000001</v>
      </c>
      <c r="I463" s="337">
        <v>0</v>
      </c>
      <c r="J463" s="345">
        <f t="shared" si="7"/>
        <v>97.009831563076943</v>
      </c>
    </row>
    <row r="464" spans="1:10" ht="23.25" customHeight="1" x14ac:dyDescent="0.25">
      <c r="A464" s="317" t="s">
        <v>302</v>
      </c>
      <c r="B464" s="247" t="s">
        <v>850</v>
      </c>
      <c r="C464" s="247" t="s">
        <v>829</v>
      </c>
      <c r="D464" s="247" t="s">
        <v>680</v>
      </c>
      <c r="E464" s="247"/>
      <c r="F464" s="318">
        <v>1786225560</v>
      </c>
      <c r="G464" s="318">
        <v>1377751275</v>
      </c>
      <c r="H464" s="318">
        <v>1377751273.48</v>
      </c>
      <c r="I464" s="337">
        <v>77.131987377898682</v>
      </c>
      <c r="J464" s="345">
        <f t="shared" si="7"/>
        <v>99.999999889675294</v>
      </c>
    </row>
    <row r="465" spans="1:10" ht="45.75" customHeight="1" x14ac:dyDescent="0.25">
      <c r="A465" s="317" t="s">
        <v>244</v>
      </c>
      <c r="B465" s="247" t="s">
        <v>850</v>
      </c>
      <c r="C465" s="247" t="s">
        <v>829</v>
      </c>
      <c r="D465" s="247" t="s">
        <v>1072</v>
      </c>
      <c r="E465" s="247" t="s">
        <v>245</v>
      </c>
      <c r="F465" s="318">
        <v>1786225560</v>
      </c>
      <c r="G465" s="318">
        <v>1377751275</v>
      </c>
      <c r="H465" s="318">
        <v>1377751273.48</v>
      </c>
      <c r="I465" s="337">
        <v>77.131987377898682</v>
      </c>
      <c r="J465" s="345">
        <f t="shared" si="7"/>
        <v>99.999999889675294</v>
      </c>
    </row>
    <row r="466" spans="1:10" ht="15" customHeight="1" x14ac:dyDescent="0.25">
      <c r="A466" s="317" t="s">
        <v>246</v>
      </c>
      <c r="B466" s="247" t="s">
        <v>850</v>
      </c>
      <c r="C466" s="247" t="s">
        <v>829</v>
      </c>
      <c r="D466" s="247" t="s">
        <v>1072</v>
      </c>
      <c r="E466" s="247" t="s">
        <v>247</v>
      </c>
      <c r="F466" s="318">
        <v>1786225560</v>
      </c>
      <c r="G466" s="318">
        <v>1377751275</v>
      </c>
      <c r="H466" s="318">
        <v>1377751273.48</v>
      </c>
      <c r="I466" s="337">
        <v>77.131987377898682</v>
      </c>
      <c r="J466" s="345">
        <f t="shared" si="7"/>
        <v>99.999999889675294</v>
      </c>
    </row>
    <row r="467" spans="1:10" ht="23.25" customHeight="1" x14ac:dyDescent="0.25">
      <c r="A467" s="317" t="s">
        <v>305</v>
      </c>
      <c r="B467" s="247" t="s">
        <v>850</v>
      </c>
      <c r="C467" s="247" t="s">
        <v>830</v>
      </c>
      <c r="D467" s="247"/>
      <c r="E467" s="247"/>
      <c r="F467" s="318">
        <v>456793953.60000002</v>
      </c>
      <c r="G467" s="318">
        <v>483006946.60000002</v>
      </c>
      <c r="H467" s="318">
        <v>479184742.62</v>
      </c>
      <c r="I467" s="337">
        <v>104.90172622547603</v>
      </c>
      <c r="J467" s="345">
        <f t="shared" si="7"/>
        <v>99.208664801426679</v>
      </c>
    </row>
    <row r="468" spans="1:10" ht="23.25" customHeight="1" x14ac:dyDescent="0.25">
      <c r="A468" s="317" t="s">
        <v>967</v>
      </c>
      <c r="B468" s="247" t="s">
        <v>850</v>
      </c>
      <c r="C468" s="247" t="s">
        <v>830</v>
      </c>
      <c r="D468" s="247" t="s">
        <v>289</v>
      </c>
      <c r="E468" s="247"/>
      <c r="F468" s="318">
        <v>257521100</v>
      </c>
      <c r="G468" s="318">
        <v>275051700</v>
      </c>
      <c r="H468" s="318">
        <v>275051700</v>
      </c>
      <c r="I468" s="337">
        <v>106.80744218629074</v>
      </c>
      <c r="J468" s="345">
        <f t="shared" si="7"/>
        <v>100</v>
      </c>
    </row>
    <row r="469" spans="1:10" ht="34.5" customHeight="1" x14ac:dyDescent="0.25">
      <c r="A469" s="317" t="s">
        <v>1074</v>
      </c>
      <c r="B469" s="247" t="s">
        <v>850</v>
      </c>
      <c r="C469" s="247" t="s">
        <v>830</v>
      </c>
      <c r="D469" s="247" t="s">
        <v>851</v>
      </c>
      <c r="E469" s="247"/>
      <c r="F469" s="318">
        <v>257521100</v>
      </c>
      <c r="G469" s="318">
        <v>275051700</v>
      </c>
      <c r="H469" s="318">
        <v>275051700</v>
      </c>
      <c r="I469" s="337">
        <v>106.80744218629074</v>
      </c>
      <c r="J469" s="345">
        <f t="shared" si="7"/>
        <v>100</v>
      </c>
    </row>
    <row r="470" spans="1:10" ht="68.25" customHeight="1" x14ac:dyDescent="0.25">
      <c r="A470" s="317" t="s">
        <v>852</v>
      </c>
      <c r="B470" s="247" t="s">
        <v>850</v>
      </c>
      <c r="C470" s="247" t="s">
        <v>830</v>
      </c>
      <c r="D470" s="247" t="s">
        <v>853</v>
      </c>
      <c r="E470" s="247"/>
      <c r="F470" s="318">
        <v>257521100</v>
      </c>
      <c r="G470" s="318">
        <v>263328700</v>
      </c>
      <c r="H470" s="318">
        <v>263328700</v>
      </c>
      <c r="I470" s="337">
        <v>102.25519384625181</v>
      </c>
      <c r="J470" s="345">
        <f t="shared" si="7"/>
        <v>100</v>
      </c>
    </row>
    <row r="471" spans="1:10" ht="57" customHeight="1" x14ac:dyDescent="0.25">
      <c r="A471" s="317" t="s">
        <v>236</v>
      </c>
      <c r="B471" s="247" t="s">
        <v>850</v>
      </c>
      <c r="C471" s="247" t="s">
        <v>830</v>
      </c>
      <c r="D471" s="247" t="s">
        <v>854</v>
      </c>
      <c r="E471" s="247" t="s">
        <v>237</v>
      </c>
      <c r="F471" s="318">
        <v>257521100</v>
      </c>
      <c r="G471" s="318">
        <v>263328700</v>
      </c>
      <c r="H471" s="318">
        <v>263328700</v>
      </c>
      <c r="I471" s="337">
        <v>102.25519384625181</v>
      </c>
      <c r="J471" s="345">
        <f t="shared" si="7"/>
        <v>100</v>
      </c>
    </row>
    <row r="472" spans="1:10" ht="23.25" customHeight="1" x14ac:dyDescent="0.25">
      <c r="A472" s="317" t="s">
        <v>238</v>
      </c>
      <c r="B472" s="247" t="s">
        <v>850</v>
      </c>
      <c r="C472" s="247" t="s">
        <v>830</v>
      </c>
      <c r="D472" s="247" t="s">
        <v>854</v>
      </c>
      <c r="E472" s="247" t="s">
        <v>239</v>
      </c>
      <c r="F472" s="318">
        <v>257521100</v>
      </c>
      <c r="G472" s="318">
        <v>263328700</v>
      </c>
      <c r="H472" s="318">
        <v>263328700</v>
      </c>
      <c r="I472" s="337">
        <v>102.25519384625181</v>
      </c>
      <c r="J472" s="345">
        <f t="shared" si="7"/>
        <v>100</v>
      </c>
    </row>
    <row r="473" spans="1:10" ht="68.25" customHeight="1" x14ac:dyDescent="0.25">
      <c r="A473" s="317" t="s">
        <v>1075</v>
      </c>
      <c r="B473" s="247" t="s">
        <v>850</v>
      </c>
      <c r="C473" s="247" t="s">
        <v>830</v>
      </c>
      <c r="D473" s="247" t="s">
        <v>1076</v>
      </c>
      <c r="E473" s="247"/>
      <c r="F473" s="318">
        <v>0</v>
      </c>
      <c r="G473" s="318">
        <v>2582000</v>
      </c>
      <c r="H473" s="318">
        <v>2582000</v>
      </c>
      <c r="I473" s="337">
        <v>0</v>
      </c>
      <c r="J473" s="345">
        <f t="shared" si="7"/>
        <v>100</v>
      </c>
    </row>
    <row r="474" spans="1:10" ht="57" customHeight="1" x14ac:dyDescent="0.25">
      <c r="A474" s="317" t="s">
        <v>236</v>
      </c>
      <c r="B474" s="247" t="s">
        <v>850</v>
      </c>
      <c r="C474" s="247" t="s">
        <v>830</v>
      </c>
      <c r="D474" s="247" t="s">
        <v>1077</v>
      </c>
      <c r="E474" s="247" t="s">
        <v>237</v>
      </c>
      <c r="F474" s="318">
        <v>0</v>
      </c>
      <c r="G474" s="318">
        <v>2582000</v>
      </c>
      <c r="H474" s="318">
        <v>2582000</v>
      </c>
      <c r="I474" s="337">
        <v>0</v>
      </c>
      <c r="J474" s="345">
        <f t="shared" si="7"/>
        <v>100</v>
      </c>
    </row>
    <row r="475" spans="1:10" ht="23.25" customHeight="1" x14ac:dyDescent="0.25">
      <c r="A475" s="317" t="s">
        <v>238</v>
      </c>
      <c r="B475" s="247" t="s">
        <v>850</v>
      </c>
      <c r="C475" s="247" t="s">
        <v>830</v>
      </c>
      <c r="D475" s="247" t="s">
        <v>1077</v>
      </c>
      <c r="E475" s="247" t="s">
        <v>239</v>
      </c>
      <c r="F475" s="318">
        <v>0</v>
      </c>
      <c r="G475" s="318">
        <v>2582000</v>
      </c>
      <c r="H475" s="318">
        <v>2582000</v>
      </c>
      <c r="I475" s="337">
        <v>0</v>
      </c>
      <c r="J475" s="345">
        <f t="shared" si="7"/>
        <v>100</v>
      </c>
    </row>
    <row r="476" spans="1:10" ht="68.25" customHeight="1" x14ac:dyDescent="0.25">
      <c r="A476" s="317" t="s">
        <v>1440</v>
      </c>
      <c r="B476" s="247" t="s">
        <v>850</v>
      </c>
      <c r="C476" s="247" t="s">
        <v>830</v>
      </c>
      <c r="D476" s="247" t="s">
        <v>1441</v>
      </c>
      <c r="E476" s="247"/>
      <c r="F476" s="318">
        <v>0</v>
      </c>
      <c r="G476" s="318">
        <v>9141000</v>
      </c>
      <c r="H476" s="318">
        <v>9141000</v>
      </c>
      <c r="I476" s="337">
        <v>0</v>
      </c>
      <c r="J476" s="345">
        <f t="shared" si="7"/>
        <v>100</v>
      </c>
    </row>
    <row r="477" spans="1:10" ht="57" customHeight="1" x14ac:dyDescent="0.25">
      <c r="A477" s="317" t="s">
        <v>236</v>
      </c>
      <c r="B477" s="247" t="s">
        <v>850</v>
      </c>
      <c r="C477" s="247" t="s">
        <v>830</v>
      </c>
      <c r="D477" s="247" t="s">
        <v>1442</v>
      </c>
      <c r="E477" s="247" t="s">
        <v>237</v>
      </c>
      <c r="F477" s="318">
        <v>0</v>
      </c>
      <c r="G477" s="318">
        <v>9141000</v>
      </c>
      <c r="H477" s="318">
        <v>9141000</v>
      </c>
      <c r="I477" s="337">
        <v>0</v>
      </c>
      <c r="J477" s="345">
        <f t="shared" si="7"/>
        <v>100</v>
      </c>
    </row>
    <row r="478" spans="1:10" ht="23.25" customHeight="1" x14ac:dyDescent="0.25">
      <c r="A478" s="317" t="s">
        <v>238</v>
      </c>
      <c r="B478" s="247" t="s">
        <v>850</v>
      </c>
      <c r="C478" s="247" t="s">
        <v>830</v>
      </c>
      <c r="D478" s="247" t="s">
        <v>1442</v>
      </c>
      <c r="E478" s="247" t="s">
        <v>239</v>
      </c>
      <c r="F478" s="318">
        <v>0</v>
      </c>
      <c r="G478" s="318">
        <v>9141000</v>
      </c>
      <c r="H478" s="318">
        <v>9141000</v>
      </c>
      <c r="I478" s="337">
        <v>0</v>
      </c>
      <c r="J478" s="345">
        <f t="shared" si="7"/>
        <v>100</v>
      </c>
    </row>
    <row r="479" spans="1:10" ht="23.25" customHeight="1" x14ac:dyDescent="0.25">
      <c r="A479" s="317" t="s">
        <v>599</v>
      </c>
      <c r="B479" s="247" t="s">
        <v>850</v>
      </c>
      <c r="C479" s="247" t="s">
        <v>830</v>
      </c>
      <c r="D479" s="247" t="s">
        <v>317</v>
      </c>
      <c r="E479" s="247"/>
      <c r="F479" s="318">
        <v>199272853.59999999</v>
      </c>
      <c r="G479" s="318">
        <v>207955246.59999999</v>
      </c>
      <c r="H479" s="318">
        <v>204133042.62</v>
      </c>
      <c r="I479" s="337">
        <v>102.43896192190627</v>
      </c>
      <c r="J479" s="345">
        <f t="shared" si="7"/>
        <v>98.162006468943787</v>
      </c>
    </row>
    <row r="480" spans="1:10" ht="23.25" customHeight="1" x14ac:dyDescent="0.25">
      <c r="A480" s="317" t="s">
        <v>295</v>
      </c>
      <c r="B480" s="247" t="s">
        <v>850</v>
      </c>
      <c r="C480" s="247" t="s">
        <v>830</v>
      </c>
      <c r="D480" s="247" t="s">
        <v>321</v>
      </c>
      <c r="E480" s="247"/>
      <c r="F480" s="318">
        <v>57617000</v>
      </c>
      <c r="G480" s="318">
        <v>57472000</v>
      </c>
      <c r="H480" s="318">
        <v>57407235.490000002</v>
      </c>
      <c r="I480" s="337">
        <v>99.635932953815725</v>
      </c>
      <c r="J480" s="345">
        <f t="shared" si="7"/>
        <v>99.887311195016707</v>
      </c>
    </row>
    <row r="481" spans="1:10" ht="57" customHeight="1" x14ac:dyDescent="0.25">
      <c r="A481" s="317" t="s">
        <v>674</v>
      </c>
      <c r="B481" s="247" t="s">
        <v>850</v>
      </c>
      <c r="C481" s="247" t="s">
        <v>830</v>
      </c>
      <c r="D481" s="247" t="s">
        <v>326</v>
      </c>
      <c r="E481" s="247"/>
      <c r="F481" s="318">
        <v>57617000</v>
      </c>
      <c r="G481" s="318">
        <v>57472000</v>
      </c>
      <c r="H481" s="318">
        <v>57407235.490000002</v>
      </c>
      <c r="I481" s="337">
        <v>99.635932953815725</v>
      </c>
      <c r="J481" s="345">
        <f t="shared" si="7"/>
        <v>99.887311195016707</v>
      </c>
    </row>
    <row r="482" spans="1:10" ht="57" customHeight="1" x14ac:dyDescent="0.25">
      <c r="A482" s="317" t="s">
        <v>236</v>
      </c>
      <c r="B482" s="247" t="s">
        <v>850</v>
      </c>
      <c r="C482" s="247" t="s">
        <v>830</v>
      </c>
      <c r="D482" s="247" t="s">
        <v>1055</v>
      </c>
      <c r="E482" s="247" t="s">
        <v>237</v>
      </c>
      <c r="F482" s="318">
        <v>57617000</v>
      </c>
      <c r="G482" s="318">
        <v>57472000</v>
      </c>
      <c r="H482" s="318">
        <v>57407235.490000002</v>
      </c>
      <c r="I482" s="337">
        <v>99.635932953815725</v>
      </c>
      <c r="J482" s="345">
        <f t="shared" si="7"/>
        <v>99.887311195016707</v>
      </c>
    </row>
    <row r="483" spans="1:10" ht="23.25" customHeight="1" x14ac:dyDescent="0.25">
      <c r="A483" s="317" t="s">
        <v>290</v>
      </c>
      <c r="B483" s="247" t="s">
        <v>850</v>
      </c>
      <c r="C483" s="247" t="s">
        <v>830</v>
      </c>
      <c r="D483" s="247" t="s">
        <v>1055</v>
      </c>
      <c r="E483" s="247" t="s">
        <v>291</v>
      </c>
      <c r="F483" s="318">
        <v>56827000</v>
      </c>
      <c r="G483" s="318">
        <v>57472000</v>
      </c>
      <c r="H483" s="318">
        <v>57407235.490000002</v>
      </c>
      <c r="I483" s="337">
        <v>101.02105599450965</v>
      </c>
      <c r="J483" s="345">
        <f t="shared" si="7"/>
        <v>99.887311195016707</v>
      </c>
    </row>
    <row r="484" spans="1:10" ht="102" customHeight="1" x14ac:dyDescent="0.25">
      <c r="A484" s="317" t="s">
        <v>292</v>
      </c>
      <c r="B484" s="247" t="s">
        <v>850</v>
      </c>
      <c r="C484" s="247" t="s">
        <v>830</v>
      </c>
      <c r="D484" s="247" t="s">
        <v>1056</v>
      </c>
      <c r="E484" s="247" t="s">
        <v>293</v>
      </c>
      <c r="F484" s="318">
        <v>790000</v>
      </c>
      <c r="G484" s="318">
        <v>0</v>
      </c>
      <c r="H484" s="318">
        <v>0</v>
      </c>
      <c r="I484" s="337">
        <v>0</v>
      </c>
      <c r="J484" s="345" t="e">
        <f t="shared" si="7"/>
        <v>#DIV/0!</v>
      </c>
    </row>
    <row r="485" spans="1:10" ht="57" customHeight="1" x14ac:dyDescent="0.25">
      <c r="A485" s="317" t="s">
        <v>303</v>
      </c>
      <c r="B485" s="247" t="s">
        <v>850</v>
      </c>
      <c r="C485" s="247" t="s">
        <v>830</v>
      </c>
      <c r="D485" s="247" t="s">
        <v>318</v>
      </c>
      <c r="E485" s="247"/>
      <c r="F485" s="318">
        <v>141655853.59999999</v>
      </c>
      <c r="G485" s="318">
        <v>150483246.59999999</v>
      </c>
      <c r="H485" s="318">
        <v>146725807.13</v>
      </c>
      <c r="I485" s="337">
        <v>103.57906390816454</v>
      </c>
      <c r="J485" s="345">
        <f t="shared" si="7"/>
        <v>97.503084526088372</v>
      </c>
    </row>
    <row r="486" spans="1:10" ht="57" customHeight="1" x14ac:dyDescent="0.25">
      <c r="A486" s="317" t="s">
        <v>1078</v>
      </c>
      <c r="B486" s="247" t="s">
        <v>850</v>
      </c>
      <c r="C486" s="247" t="s">
        <v>830</v>
      </c>
      <c r="D486" s="247" t="s">
        <v>1079</v>
      </c>
      <c r="E486" s="247"/>
      <c r="F486" s="318">
        <v>65782794</v>
      </c>
      <c r="G486" s="318">
        <v>60420789</v>
      </c>
      <c r="H486" s="318">
        <v>59689349.530000001</v>
      </c>
      <c r="I486" s="337">
        <v>90.737023924523484</v>
      </c>
      <c r="J486" s="345">
        <f t="shared" si="7"/>
        <v>98.789424166572871</v>
      </c>
    </row>
    <row r="487" spans="1:10" ht="57" customHeight="1" x14ac:dyDescent="0.25">
      <c r="A487" s="317" t="s">
        <v>236</v>
      </c>
      <c r="B487" s="247" t="s">
        <v>850</v>
      </c>
      <c r="C487" s="247" t="s">
        <v>830</v>
      </c>
      <c r="D487" s="247" t="s">
        <v>1080</v>
      </c>
      <c r="E487" s="247" t="s">
        <v>237</v>
      </c>
      <c r="F487" s="318">
        <v>65782794</v>
      </c>
      <c r="G487" s="318">
        <v>60420789</v>
      </c>
      <c r="H487" s="318">
        <v>59689349.530000001</v>
      </c>
      <c r="I487" s="337">
        <v>90.737023924523484</v>
      </c>
      <c r="J487" s="345">
        <f t="shared" si="7"/>
        <v>98.789424166572871</v>
      </c>
    </row>
    <row r="488" spans="1:10" ht="23.25" customHeight="1" x14ac:dyDescent="0.25">
      <c r="A488" s="317" t="s">
        <v>238</v>
      </c>
      <c r="B488" s="247" t="s">
        <v>850</v>
      </c>
      <c r="C488" s="247" t="s">
        <v>830</v>
      </c>
      <c r="D488" s="247" t="s">
        <v>1080</v>
      </c>
      <c r="E488" s="247" t="s">
        <v>239</v>
      </c>
      <c r="F488" s="318">
        <v>65782794</v>
      </c>
      <c r="G488" s="318">
        <v>60420789</v>
      </c>
      <c r="H488" s="318">
        <v>59689349.530000001</v>
      </c>
      <c r="I488" s="337">
        <v>90.737023924523484</v>
      </c>
      <c r="J488" s="345">
        <f t="shared" si="7"/>
        <v>98.789424166572871</v>
      </c>
    </row>
    <row r="489" spans="1:10" ht="57" customHeight="1" x14ac:dyDescent="0.25">
      <c r="A489" s="317" t="s">
        <v>1443</v>
      </c>
      <c r="B489" s="247" t="s">
        <v>850</v>
      </c>
      <c r="C489" s="247" t="s">
        <v>830</v>
      </c>
      <c r="D489" s="247" t="s">
        <v>601</v>
      </c>
      <c r="E489" s="247"/>
      <c r="F489" s="318">
        <v>0</v>
      </c>
      <c r="G489" s="318">
        <v>482000</v>
      </c>
      <c r="H489" s="318">
        <v>482000</v>
      </c>
      <c r="I489" s="337">
        <v>0</v>
      </c>
      <c r="J489" s="345">
        <f t="shared" si="7"/>
        <v>100</v>
      </c>
    </row>
    <row r="490" spans="1:10" ht="57" customHeight="1" x14ac:dyDescent="0.25">
      <c r="A490" s="317" t="s">
        <v>236</v>
      </c>
      <c r="B490" s="247" t="s">
        <v>850</v>
      </c>
      <c r="C490" s="247" t="s">
        <v>830</v>
      </c>
      <c r="D490" s="247" t="s">
        <v>1444</v>
      </c>
      <c r="E490" s="247" t="s">
        <v>237</v>
      </c>
      <c r="F490" s="318">
        <v>0</v>
      </c>
      <c r="G490" s="318">
        <v>482000</v>
      </c>
      <c r="H490" s="318">
        <v>482000</v>
      </c>
      <c r="I490" s="337">
        <v>0</v>
      </c>
      <c r="J490" s="345">
        <f t="shared" si="7"/>
        <v>100</v>
      </c>
    </row>
    <row r="491" spans="1:10" ht="23.25" customHeight="1" x14ac:dyDescent="0.25">
      <c r="A491" s="317" t="s">
        <v>238</v>
      </c>
      <c r="B491" s="247" t="s">
        <v>850</v>
      </c>
      <c r="C491" s="247" t="s">
        <v>830</v>
      </c>
      <c r="D491" s="247" t="s">
        <v>1444</v>
      </c>
      <c r="E491" s="247" t="s">
        <v>239</v>
      </c>
      <c r="F491" s="318">
        <v>0</v>
      </c>
      <c r="G491" s="318">
        <v>38259</v>
      </c>
      <c r="H491" s="318">
        <v>38259</v>
      </c>
      <c r="I491" s="337">
        <v>0</v>
      </c>
      <c r="J491" s="345">
        <f t="shared" si="7"/>
        <v>100</v>
      </c>
    </row>
    <row r="492" spans="1:10" ht="23.25" customHeight="1" x14ac:dyDescent="0.25">
      <c r="A492" s="317" t="s">
        <v>290</v>
      </c>
      <c r="B492" s="247" t="s">
        <v>850</v>
      </c>
      <c r="C492" s="247" t="s">
        <v>830</v>
      </c>
      <c r="D492" s="247" t="s">
        <v>1444</v>
      </c>
      <c r="E492" s="247" t="s">
        <v>291</v>
      </c>
      <c r="F492" s="318">
        <v>0</v>
      </c>
      <c r="G492" s="318">
        <v>443741</v>
      </c>
      <c r="H492" s="318">
        <v>443741</v>
      </c>
      <c r="I492" s="337">
        <v>0</v>
      </c>
      <c r="J492" s="345">
        <f t="shared" si="7"/>
        <v>100</v>
      </c>
    </row>
    <row r="493" spans="1:10" ht="79.5" customHeight="1" x14ac:dyDescent="0.25">
      <c r="A493" s="317" t="s">
        <v>681</v>
      </c>
      <c r="B493" s="247" t="s">
        <v>850</v>
      </c>
      <c r="C493" s="247" t="s">
        <v>830</v>
      </c>
      <c r="D493" s="247" t="s">
        <v>1081</v>
      </c>
      <c r="E493" s="247"/>
      <c r="F493" s="318">
        <v>75873059.599999994</v>
      </c>
      <c r="G493" s="318">
        <v>89580457.599999994</v>
      </c>
      <c r="H493" s="318">
        <v>86554457.599999994</v>
      </c>
      <c r="I493" s="337">
        <v>114.07798506652026</v>
      </c>
      <c r="J493" s="345">
        <f t="shared" si="7"/>
        <v>96.622031097996981</v>
      </c>
    </row>
    <row r="494" spans="1:10" ht="57" customHeight="1" x14ac:dyDescent="0.25">
      <c r="A494" s="317" t="s">
        <v>236</v>
      </c>
      <c r="B494" s="247" t="s">
        <v>850</v>
      </c>
      <c r="C494" s="247" t="s">
        <v>830</v>
      </c>
      <c r="D494" s="247" t="s">
        <v>1082</v>
      </c>
      <c r="E494" s="247" t="s">
        <v>237</v>
      </c>
      <c r="F494" s="318">
        <v>75737309.599999994</v>
      </c>
      <c r="G494" s="318">
        <v>88823957.599999994</v>
      </c>
      <c r="H494" s="318">
        <v>86554457.599999994</v>
      </c>
      <c r="I494" s="337">
        <v>114.28245610667955</v>
      </c>
      <c r="J494" s="345">
        <f t="shared" si="7"/>
        <v>97.444946091886365</v>
      </c>
    </row>
    <row r="495" spans="1:10" ht="23.25" customHeight="1" x14ac:dyDescent="0.25">
      <c r="A495" s="317" t="s">
        <v>238</v>
      </c>
      <c r="B495" s="247" t="s">
        <v>850</v>
      </c>
      <c r="C495" s="247" t="s">
        <v>830</v>
      </c>
      <c r="D495" s="247" t="s">
        <v>1082</v>
      </c>
      <c r="E495" s="247" t="s">
        <v>239</v>
      </c>
      <c r="F495" s="318">
        <v>61908356</v>
      </c>
      <c r="G495" s="318">
        <v>73753329</v>
      </c>
      <c r="H495" s="318">
        <v>72996829</v>
      </c>
      <c r="I495" s="337">
        <v>117.91110880088627</v>
      </c>
      <c r="J495" s="345">
        <f t="shared" si="7"/>
        <v>98.974283587931339</v>
      </c>
    </row>
    <row r="496" spans="1:10" ht="23.25" customHeight="1" x14ac:dyDescent="0.25">
      <c r="A496" s="317" t="s">
        <v>290</v>
      </c>
      <c r="B496" s="247" t="s">
        <v>850</v>
      </c>
      <c r="C496" s="247" t="s">
        <v>830</v>
      </c>
      <c r="D496" s="247" t="s">
        <v>1082</v>
      </c>
      <c r="E496" s="247" t="s">
        <v>291</v>
      </c>
      <c r="F496" s="318">
        <v>13693203.6</v>
      </c>
      <c r="G496" s="318">
        <v>14314128.6</v>
      </c>
      <c r="H496" s="318">
        <v>13557628.6</v>
      </c>
      <c r="I496" s="337">
        <v>99.009910288633989</v>
      </c>
      <c r="J496" s="345">
        <f t="shared" si="7"/>
        <v>94.715011851996351</v>
      </c>
    </row>
    <row r="497" spans="1:10" ht="102" customHeight="1" x14ac:dyDescent="0.25">
      <c r="A497" s="317" t="s">
        <v>292</v>
      </c>
      <c r="B497" s="247" t="s">
        <v>850</v>
      </c>
      <c r="C497" s="247" t="s">
        <v>830</v>
      </c>
      <c r="D497" s="247" t="s">
        <v>1082</v>
      </c>
      <c r="E497" s="247" t="s">
        <v>293</v>
      </c>
      <c r="F497" s="318">
        <v>135750</v>
      </c>
      <c r="G497" s="318">
        <v>756500</v>
      </c>
      <c r="H497" s="318">
        <v>0</v>
      </c>
      <c r="I497" s="337">
        <v>0</v>
      </c>
      <c r="J497" s="345">
        <f t="shared" si="7"/>
        <v>0</v>
      </c>
    </row>
    <row r="498" spans="1:10" ht="23.25" customHeight="1" x14ac:dyDescent="0.25">
      <c r="A498" s="317" t="s">
        <v>215</v>
      </c>
      <c r="B498" s="247" t="s">
        <v>850</v>
      </c>
      <c r="C498" s="247" t="s">
        <v>830</v>
      </c>
      <c r="D498" s="247" t="s">
        <v>1082</v>
      </c>
      <c r="E498" s="247" t="s">
        <v>216</v>
      </c>
      <c r="F498" s="318">
        <v>135750</v>
      </c>
      <c r="G498" s="318">
        <v>756500</v>
      </c>
      <c r="H498" s="318">
        <v>0</v>
      </c>
      <c r="I498" s="337">
        <v>0</v>
      </c>
      <c r="J498" s="345">
        <f t="shared" si="7"/>
        <v>0</v>
      </c>
    </row>
    <row r="499" spans="1:10" ht="102" customHeight="1" x14ac:dyDescent="0.25">
      <c r="A499" s="317" t="s">
        <v>235</v>
      </c>
      <c r="B499" s="247" t="s">
        <v>850</v>
      </c>
      <c r="C499" s="247" t="s">
        <v>830</v>
      </c>
      <c r="D499" s="247" t="s">
        <v>1082</v>
      </c>
      <c r="E499" s="247" t="s">
        <v>200</v>
      </c>
      <c r="F499" s="318">
        <v>135750</v>
      </c>
      <c r="G499" s="318">
        <v>756500</v>
      </c>
      <c r="H499" s="318">
        <v>0</v>
      </c>
      <c r="I499" s="337">
        <v>0</v>
      </c>
      <c r="J499" s="345">
        <f t="shared" si="7"/>
        <v>0</v>
      </c>
    </row>
    <row r="500" spans="1:10" ht="15" customHeight="1" x14ac:dyDescent="0.25">
      <c r="A500" s="317" t="s">
        <v>310</v>
      </c>
      <c r="B500" s="247" t="s">
        <v>850</v>
      </c>
      <c r="C500" s="247" t="s">
        <v>850</v>
      </c>
      <c r="D500" s="247"/>
      <c r="E500" s="247"/>
      <c r="F500" s="318">
        <v>63456000</v>
      </c>
      <c r="G500" s="318">
        <v>72472100</v>
      </c>
      <c r="H500" s="318">
        <v>71666627.370000005</v>
      </c>
      <c r="I500" s="337">
        <v>112.93908750945538</v>
      </c>
      <c r="J500" s="345">
        <f t="shared" si="7"/>
        <v>98.88857556218187</v>
      </c>
    </row>
    <row r="501" spans="1:10" ht="79.5" customHeight="1" x14ac:dyDescent="0.25">
      <c r="A501" s="317" t="s">
        <v>618</v>
      </c>
      <c r="B501" s="247" t="s">
        <v>850</v>
      </c>
      <c r="C501" s="247" t="s">
        <v>850</v>
      </c>
      <c r="D501" s="247" t="s">
        <v>261</v>
      </c>
      <c r="E501" s="247"/>
      <c r="F501" s="318">
        <v>63456000</v>
      </c>
      <c r="G501" s="318">
        <v>72472100</v>
      </c>
      <c r="H501" s="318">
        <v>71666627.370000005</v>
      </c>
      <c r="I501" s="337">
        <v>112.93908750945538</v>
      </c>
      <c r="J501" s="345">
        <f t="shared" si="7"/>
        <v>98.88857556218187</v>
      </c>
    </row>
    <row r="502" spans="1:10" ht="23.25" customHeight="1" x14ac:dyDescent="0.25">
      <c r="A502" s="317" t="s">
        <v>622</v>
      </c>
      <c r="B502" s="247" t="s">
        <v>850</v>
      </c>
      <c r="C502" s="247" t="s">
        <v>850</v>
      </c>
      <c r="D502" s="247" t="s">
        <v>623</v>
      </c>
      <c r="E502" s="247"/>
      <c r="F502" s="318">
        <v>2000000</v>
      </c>
      <c r="G502" s="318">
        <v>6500000</v>
      </c>
      <c r="H502" s="318">
        <v>5694527.3700000001</v>
      </c>
      <c r="I502" s="337">
        <v>284.72636850000004</v>
      </c>
      <c r="J502" s="345">
        <f t="shared" si="7"/>
        <v>87.608113384615379</v>
      </c>
    </row>
    <row r="503" spans="1:10" ht="34.5" customHeight="1" x14ac:dyDescent="0.25">
      <c r="A503" s="317" t="s">
        <v>1083</v>
      </c>
      <c r="B503" s="247" t="s">
        <v>850</v>
      </c>
      <c r="C503" s="247" t="s">
        <v>850</v>
      </c>
      <c r="D503" s="247" t="s">
        <v>624</v>
      </c>
      <c r="E503" s="247"/>
      <c r="F503" s="318">
        <v>2000000</v>
      </c>
      <c r="G503" s="318">
        <v>1400000</v>
      </c>
      <c r="H503" s="318">
        <v>1055089.6000000001</v>
      </c>
      <c r="I503" s="337">
        <v>52.754480000000001</v>
      </c>
      <c r="J503" s="345">
        <f t="shared" si="7"/>
        <v>75.36354285714286</v>
      </c>
    </row>
    <row r="504" spans="1:10" ht="57" customHeight="1" x14ac:dyDescent="0.25">
      <c r="A504" s="317" t="s">
        <v>236</v>
      </c>
      <c r="B504" s="247" t="s">
        <v>850</v>
      </c>
      <c r="C504" s="247" t="s">
        <v>850</v>
      </c>
      <c r="D504" s="247" t="s">
        <v>564</v>
      </c>
      <c r="E504" s="247" t="s">
        <v>237</v>
      </c>
      <c r="F504" s="318">
        <v>2000000</v>
      </c>
      <c r="G504" s="318">
        <v>1400000</v>
      </c>
      <c r="H504" s="318">
        <v>1055089.6000000001</v>
      </c>
      <c r="I504" s="337">
        <v>52.754480000000001</v>
      </c>
      <c r="J504" s="345">
        <f t="shared" si="7"/>
        <v>75.36354285714286</v>
      </c>
    </row>
    <row r="505" spans="1:10" ht="23.25" customHeight="1" x14ac:dyDescent="0.25">
      <c r="A505" s="317" t="s">
        <v>238</v>
      </c>
      <c r="B505" s="247" t="s">
        <v>850</v>
      </c>
      <c r="C505" s="247" t="s">
        <v>850</v>
      </c>
      <c r="D505" s="247" t="s">
        <v>564</v>
      </c>
      <c r="E505" s="247" t="s">
        <v>239</v>
      </c>
      <c r="F505" s="318">
        <v>2000000</v>
      </c>
      <c r="G505" s="318">
        <v>1400000</v>
      </c>
      <c r="H505" s="318">
        <v>1055089.6000000001</v>
      </c>
      <c r="I505" s="337">
        <v>52.754480000000001</v>
      </c>
      <c r="J505" s="345">
        <f t="shared" si="7"/>
        <v>75.36354285714286</v>
      </c>
    </row>
    <row r="506" spans="1:10" ht="169.5" customHeight="1" x14ac:dyDescent="0.25">
      <c r="A506" s="317" t="s">
        <v>1084</v>
      </c>
      <c r="B506" s="247" t="s">
        <v>850</v>
      </c>
      <c r="C506" s="247" t="s">
        <v>850</v>
      </c>
      <c r="D506" s="247" t="s">
        <v>1085</v>
      </c>
      <c r="E506" s="247"/>
      <c r="F506" s="318">
        <v>0</v>
      </c>
      <c r="G506" s="318">
        <v>5100000</v>
      </c>
      <c r="H506" s="318">
        <v>4639437.7699999996</v>
      </c>
      <c r="I506" s="337">
        <v>0</v>
      </c>
      <c r="J506" s="345">
        <f t="shared" si="7"/>
        <v>90.969368039215681</v>
      </c>
    </row>
    <row r="507" spans="1:10" ht="23.25" customHeight="1" x14ac:dyDescent="0.25">
      <c r="A507" s="317" t="s">
        <v>215</v>
      </c>
      <c r="B507" s="247" t="s">
        <v>850</v>
      </c>
      <c r="C507" s="247" t="s">
        <v>850</v>
      </c>
      <c r="D507" s="247" t="s">
        <v>1086</v>
      </c>
      <c r="E507" s="247" t="s">
        <v>216</v>
      </c>
      <c r="F507" s="318">
        <v>0</v>
      </c>
      <c r="G507" s="318">
        <v>5100000</v>
      </c>
      <c r="H507" s="318">
        <v>4639437.7699999996</v>
      </c>
      <c r="I507" s="337">
        <v>0</v>
      </c>
      <c r="J507" s="345">
        <f t="shared" si="7"/>
        <v>90.969368039215681</v>
      </c>
    </row>
    <row r="508" spans="1:10" ht="102" customHeight="1" x14ac:dyDescent="0.25">
      <c r="A508" s="317" t="s">
        <v>235</v>
      </c>
      <c r="B508" s="247" t="s">
        <v>850</v>
      </c>
      <c r="C508" s="247" t="s">
        <v>850</v>
      </c>
      <c r="D508" s="247" t="s">
        <v>1086</v>
      </c>
      <c r="E508" s="247" t="s">
        <v>200</v>
      </c>
      <c r="F508" s="318">
        <v>0</v>
      </c>
      <c r="G508" s="318">
        <v>5100000</v>
      </c>
      <c r="H508" s="318">
        <v>4639437.7699999996</v>
      </c>
      <c r="I508" s="337">
        <v>0</v>
      </c>
      <c r="J508" s="345">
        <f t="shared" si="7"/>
        <v>90.969368039215681</v>
      </c>
    </row>
    <row r="509" spans="1:10" ht="23.25" customHeight="1" x14ac:dyDescent="0.25">
      <c r="A509" s="317" t="s">
        <v>308</v>
      </c>
      <c r="B509" s="247" t="s">
        <v>850</v>
      </c>
      <c r="C509" s="247" t="s">
        <v>850</v>
      </c>
      <c r="D509" s="247" t="s">
        <v>989</v>
      </c>
      <c r="E509" s="247"/>
      <c r="F509" s="318">
        <v>61456000</v>
      </c>
      <c r="G509" s="318">
        <v>65972100</v>
      </c>
      <c r="H509" s="318">
        <v>65972100</v>
      </c>
      <c r="I509" s="337">
        <v>107.34850950273366</v>
      </c>
      <c r="J509" s="345">
        <f t="shared" si="7"/>
        <v>100</v>
      </c>
    </row>
    <row r="510" spans="1:10" ht="57" customHeight="1" x14ac:dyDescent="0.25">
      <c r="A510" s="317" t="s">
        <v>223</v>
      </c>
      <c r="B510" s="247" t="s">
        <v>850</v>
      </c>
      <c r="C510" s="247" t="s">
        <v>850</v>
      </c>
      <c r="D510" s="247" t="s">
        <v>1087</v>
      </c>
      <c r="E510" s="247"/>
      <c r="F510" s="318">
        <v>61456000</v>
      </c>
      <c r="G510" s="318">
        <v>65972100</v>
      </c>
      <c r="H510" s="318">
        <v>65972100</v>
      </c>
      <c r="I510" s="337">
        <v>107.34850950273366</v>
      </c>
      <c r="J510" s="345">
        <f t="shared" si="7"/>
        <v>100</v>
      </c>
    </row>
    <row r="511" spans="1:10" ht="57" customHeight="1" x14ac:dyDescent="0.25">
      <c r="A511" s="317" t="s">
        <v>236</v>
      </c>
      <c r="B511" s="247" t="s">
        <v>850</v>
      </c>
      <c r="C511" s="247" t="s">
        <v>850</v>
      </c>
      <c r="D511" s="247" t="s">
        <v>1445</v>
      </c>
      <c r="E511" s="247" t="s">
        <v>237</v>
      </c>
      <c r="F511" s="318">
        <v>61456000</v>
      </c>
      <c r="G511" s="318">
        <v>65972100</v>
      </c>
      <c r="H511" s="318">
        <v>65972100</v>
      </c>
      <c r="I511" s="337">
        <v>107.34850950273366</v>
      </c>
      <c r="J511" s="345">
        <f t="shared" si="7"/>
        <v>100</v>
      </c>
    </row>
    <row r="512" spans="1:10" ht="23.25" customHeight="1" x14ac:dyDescent="0.25">
      <c r="A512" s="317" t="s">
        <v>238</v>
      </c>
      <c r="B512" s="247" t="s">
        <v>850</v>
      </c>
      <c r="C512" s="247" t="s">
        <v>850</v>
      </c>
      <c r="D512" s="247" t="s">
        <v>1445</v>
      </c>
      <c r="E512" s="247" t="s">
        <v>239</v>
      </c>
      <c r="F512" s="318">
        <v>61456000</v>
      </c>
      <c r="G512" s="318">
        <v>65972100</v>
      </c>
      <c r="H512" s="318">
        <v>65972100</v>
      </c>
      <c r="I512" s="337">
        <v>107.34850950273366</v>
      </c>
      <c r="J512" s="345">
        <f t="shared" si="7"/>
        <v>100</v>
      </c>
    </row>
    <row r="513" spans="1:10" ht="23.25" customHeight="1" x14ac:dyDescent="0.25">
      <c r="A513" s="317" t="s">
        <v>313</v>
      </c>
      <c r="B513" s="247" t="s">
        <v>850</v>
      </c>
      <c r="C513" s="247" t="s">
        <v>836</v>
      </c>
      <c r="D513" s="247"/>
      <c r="E513" s="247"/>
      <c r="F513" s="318">
        <v>116653100</v>
      </c>
      <c r="G513" s="318">
        <v>137357260.38</v>
      </c>
      <c r="H513" s="318">
        <v>136632715.97</v>
      </c>
      <c r="I513" s="337">
        <v>117.12737678638629</v>
      </c>
      <c r="J513" s="345">
        <f t="shared" si="7"/>
        <v>99.472511021262704</v>
      </c>
    </row>
    <row r="514" spans="1:10" ht="23.25" customHeight="1" x14ac:dyDescent="0.25">
      <c r="A514" s="317" t="s">
        <v>599</v>
      </c>
      <c r="B514" s="247" t="s">
        <v>850</v>
      </c>
      <c r="C514" s="247" t="s">
        <v>836</v>
      </c>
      <c r="D514" s="247" t="s">
        <v>317</v>
      </c>
      <c r="E514" s="247"/>
      <c r="F514" s="318">
        <v>75729100</v>
      </c>
      <c r="G514" s="318">
        <v>96433260.379999995</v>
      </c>
      <c r="H514" s="318">
        <v>95708715.969999999</v>
      </c>
      <c r="I514" s="337">
        <v>126.38300992617104</v>
      </c>
      <c r="J514" s="345">
        <f t="shared" si="7"/>
        <v>99.248657146771876</v>
      </c>
    </row>
    <row r="515" spans="1:10" ht="23.25" customHeight="1" x14ac:dyDescent="0.25">
      <c r="A515" s="317" t="s">
        <v>295</v>
      </c>
      <c r="B515" s="247" t="s">
        <v>850</v>
      </c>
      <c r="C515" s="247" t="s">
        <v>836</v>
      </c>
      <c r="D515" s="247" t="s">
        <v>321</v>
      </c>
      <c r="E515" s="247"/>
      <c r="F515" s="318">
        <v>4606800</v>
      </c>
      <c r="G515" s="318">
        <v>17517220.879999999</v>
      </c>
      <c r="H515" s="318">
        <v>17517210.960000001</v>
      </c>
      <c r="I515" s="337">
        <v>380.24682990362078</v>
      </c>
      <c r="J515" s="345">
        <f t="shared" si="7"/>
        <v>99.999943370012474</v>
      </c>
    </row>
    <row r="516" spans="1:10" ht="57" customHeight="1" x14ac:dyDescent="0.25">
      <c r="A516" s="317" t="s">
        <v>674</v>
      </c>
      <c r="B516" s="247" t="s">
        <v>850</v>
      </c>
      <c r="C516" s="247" t="s">
        <v>836</v>
      </c>
      <c r="D516" s="247" t="s">
        <v>326</v>
      </c>
      <c r="E516" s="247"/>
      <c r="F516" s="318">
        <v>0</v>
      </c>
      <c r="G516" s="318">
        <v>468720</v>
      </c>
      <c r="H516" s="318">
        <v>468720</v>
      </c>
      <c r="I516" s="337">
        <v>0</v>
      </c>
      <c r="J516" s="345">
        <f t="shared" si="7"/>
        <v>100</v>
      </c>
    </row>
    <row r="517" spans="1:10" ht="57" customHeight="1" x14ac:dyDescent="0.25">
      <c r="A517" s="317" t="s">
        <v>236</v>
      </c>
      <c r="B517" s="247" t="s">
        <v>850</v>
      </c>
      <c r="C517" s="247" t="s">
        <v>836</v>
      </c>
      <c r="D517" s="247" t="s">
        <v>1446</v>
      </c>
      <c r="E517" s="247" t="s">
        <v>237</v>
      </c>
      <c r="F517" s="318">
        <v>0</v>
      </c>
      <c r="G517" s="318">
        <v>468720</v>
      </c>
      <c r="H517" s="318">
        <v>468720</v>
      </c>
      <c r="I517" s="337">
        <v>0</v>
      </c>
      <c r="J517" s="345">
        <f t="shared" si="7"/>
        <v>100</v>
      </c>
    </row>
    <row r="518" spans="1:10" ht="23.25" customHeight="1" x14ac:dyDescent="0.25">
      <c r="A518" s="317" t="s">
        <v>290</v>
      </c>
      <c r="B518" s="247" t="s">
        <v>850</v>
      </c>
      <c r="C518" s="247" t="s">
        <v>836</v>
      </c>
      <c r="D518" s="247" t="s">
        <v>1446</v>
      </c>
      <c r="E518" s="247" t="s">
        <v>291</v>
      </c>
      <c r="F518" s="318">
        <v>0</v>
      </c>
      <c r="G518" s="318">
        <v>468720</v>
      </c>
      <c r="H518" s="318">
        <v>468720</v>
      </c>
      <c r="I518" s="337">
        <v>0</v>
      </c>
      <c r="J518" s="345">
        <f t="shared" si="7"/>
        <v>100</v>
      </c>
    </row>
    <row r="519" spans="1:10" ht="45.75" customHeight="1" x14ac:dyDescent="0.25">
      <c r="A519" s="317" t="s">
        <v>912</v>
      </c>
      <c r="B519" s="247" t="s">
        <v>850</v>
      </c>
      <c r="C519" s="247" t="s">
        <v>836</v>
      </c>
      <c r="D519" s="247" t="s">
        <v>1067</v>
      </c>
      <c r="E519" s="247"/>
      <c r="F519" s="318">
        <v>4606800</v>
      </c>
      <c r="G519" s="318">
        <v>5025600</v>
      </c>
      <c r="H519" s="318">
        <v>5025600</v>
      </c>
      <c r="I519" s="337">
        <v>109.09090909090908</v>
      </c>
      <c r="J519" s="345">
        <f t="shared" si="7"/>
        <v>100</v>
      </c>
    </row>
    <row r="520" spans="1:10" ht="57" customHeight="1" x14ac:dyDescent="0.25">
      <c r="A520" s="317" t="s">
        <v>236</v>
      </c>
      <c r="B520" s="247" t="s">
        <v>850</v>
      </c>
      <c r="C520" s="247" t="s">
        <v>836</v>
      </c>
      <c r="D520" s="247" t="s">
        <v>1068</v>
      </c>
      <c r="E520" s="247" t="s">
        <v>237</v>
      </c>
      <c r="F520" s="318">
        <v>4606800</v>
      </c>
      <c r="G520" s="318">
        <v>5025600</v>
      </c>
      <c r="H520" s="318">
        <v>5025600</v>
      </c>
      <c r="I520" s="337">
        <v>109.09090909090908</v>
      </c>
      <c r="J520" s="345">
        <f t="shared" si="7"/>
        <v>100</v>
      </c>
    </row>
    <row r="521" spans="1:10" ht="23.25" customHeight="1" x14ac:dyDescent="0.25">
      <c r="A521" s="317" t="s">
        <v>290</v>
      </c>
      <c r="B521" s="247" t="s">
        <v>850</v>
      </c>
      <c r="C521" s="247" t="s">
        <v>836</v>
      </c>
      <c r="D521" s="247" t="s">
        <v>1068</v>
      </c>
      <c r="E521" s="247" t="s">
        <v>291</v>
      </c>
      <c r="F521" s="318">
        <v>4606800</v>
      </c>
      <c r="G521" s="318">
        <v>5025600</v>
      </c>
      <c r="H521" s="318">
        <v>5025600</v>
      </c>
      <c r="I521" s="337">
        <v>109.09090909090908</v>
      </c>
      <c r="J521" s="345">
        <f t="shared" si="7"/>
        <v>100</v>
      </c>
    </row>
    <row r="522" spans="1:10" ht="45.75" customHeight="1" x14ac:dyDescent="0.25">
      <c r="A522" s="317" t="s">
        <v>1447</v>
      </c>
      <c r="B522" s="247" t="s">
        <v>850</v>
      </c>
      <c r="C522" s="247" t="s">
        <v>836</v>
      </c>
      <c r="D522" s="247" t="s">
        <v>1448</v>
      </c>
      <c r="E522" s="247"/>
      <c r="F522" s="318">
        <v>0</v>
      </c>
      <c r="G522" s="318">
        <v>12022900.880000001</v>
      </c>
      <c r="H522" s="318">
        <v>12022890.960000001</v>
      </c>
      <c r="I522" s="337">
        <v>0</v>
      </c>
      <c r="J522" s="345">
        <f t="shared" si="7"/>
        <v>99.999917490794459</v>
      </c>
    </row>
    <row r="523" spans="1:10" ht="45.75" customHeight="1" x14ac:dyDescent="0.25">
      <c r="A523" s="317" t="s">
        <v>211</v>
      </c>
      <c r="B523" s="247" t="s">
        <v>850</v>
      </c>
      <c r="C523" s="247" t="s">
        <v>836</v>
      </c>
      <c r="D523" s="247" t="s">
        <v>1449</v>
      </c>
      <c r="E523" s="247" t="s">
        <v>212</v>
      </c>
      <c r="F523" s="318">
        <v>0</v>
      </c>
      <c r="G523" s="318">
        <v>12022900.880000001</v>
      </c>
      <c r="H523" s="318">
        <v>12022890.960000001</v>
      </c>
      <c r="I523" s="337">
        <v>0</v>
      </c>
      <c r="J523" s="345">
        <f t="shared" si="7"/>
        <v>99.999917490794459</v>
      </c>
    </row>
    <row r="524" spans="1:10" ht="45.75" customHeight="1" x14ac:dyDescent="0.25">
      <c r="A524" s="317" t="s">
        <v>213</v>
      </c>
      <c r="B524" s="247" t="s">
        <v>850</v>
      </c>
      <c r="C524" s="247" t="s">
        <v>836</v>
      </c>
      <c r="D524" s="247" t="s">
        <v>1449</v>
      </c>
      <c r="E524" s="247" t="s">
        <v>214</v>
      </c>
      <c r="F524" s="318">
        <v>0</v>
      </c>
      <c r="G524" s="318">
        <v>12022900.880000001</v>
      </c>
      <c r="H524" s="318">
        <v>12022890.960000001</v>
      </c>
      <c r="I524" s="337">
        <v>0</v>
      </c>
      <c r="J524" s="345">
        <f t="shared" si="7"/>
        <v>99.999917490794459</v>
      </c>
    </row>
    <row r="525" spans="1:10" ht="57" customHeight="1" x14ac:dyDescent="0.25">
      <c r="A525" s="317" t="s">
        <v>303</v>
      </c>
      <c r="B525" s="247" t="s">
        <v>850</v>
      </c>
      <c r="C525" s="247" t="s">
        <v>836</v>
      </c>
      <c r="D525" s="247" t="s">
        <v>318</v>
      </c>
      <c r="E525" s="247"/>
      <c r="F525" s="318">
        <v>0</v>
      </c>
      <c r="G525" s="318">
        <v>892255.5</v>
      </c>
      <c r="H525" s="318">
        <v>892250.28</v>
      </c>
      <c r="I525" s="337">
        <v>0</v>
      </c>
      <c r="J525" s="345">
        <f t="shared" ref="J525:J588" si="8">H525/G525*100</f>
        <v>99.999414965780545</v>
      </c>
    </row>
    <row r="526" spans="1:10" ht="45.75" customHeight="1" x14ac:dyDescent="0.25">
      <c r="A526" s="317" t="s">
        <v>912</v>
      </c>
      <c r="B526" s="247" t="s">
        <v>850</v>
      </c>
      <c r="C526" s="247" t="s">
        <v>836</v>
      </c>
      <c r="D526" s="247" t="s">
        <v>913</v>
      </c>
      <c r="E526" s="247"/>
      <c r="F526" s="318">
        <v>0</v>
      </c>
      <c r="G526" s="318">
        <v>892255.5</v>
      </c>
      <c r="H526" s="318">
        <v>892250.28</v>
      </c>
      <c r="I526" s="337">
        <v>0</v>
      </c>
      <c r="J526" s="345">
        <f t="shared" si="8"/>
        <v>99.999414965780545</v>
      </c>
    </row>
    <row r="527" spans="1:10" ht="45.75" customHeight="1" x14ac:dyDescent="0.25">
      <c r="A527" s="317" t="s">
        <v>211</v>
      </c>
      <c r="B527" s="247" t="s">
        <v>850</v>
      </c>
      <c r="C527" s="247" t="s">
        <v>836</v>
      </c>
      <c r="D527" s="247" t="s">
        <v>1450</v>
      </c>
      <c r="E527" s="247" t="s">
        <v>212</v>
      </c>
      <c r="F527" s="318">
        <v>0</v>
      </c>
      <c r="G527" s="318">
        <v>892255.5</v>
      </c>
      <c r="H527" s="318">
        <v>892250.28</v>
      </c>
      <c r="I527" s="337">
        <v>0</v>
      </c>
      <c r="J527" s="345">
        <f t="shared" si="8"/>
        <v>99.999414965780545</v>
      </c>
    </row>
    <row r="528" spans="1:10" ht="45.75" customHeight="1" x14ac:dyDescent="0.25">
      <c r="A528" s="317" t="s">
        <v>213</v>
      </c>
      <c r="B528" s="247" t="s">
        <v>850</v>
      </c>
      <c r="C528" s="247" t="s">
        <v>836</v>
      </c>
      <c r="D528" s="247" t="s">
        <v>1450</v>
      </c>
      <c r="E528" s="247" t="s">
        <v>214</v>
      </c>
      <c r="F528" s="318">
        <v>0</v>
      </c>
      <c r="G528" s="318">
        <v>892255.5</v>
      </c>
      <c r="H528" s="318">
        <v>892250.28</v>
      </c>
      <c r="I528" s="337">
        <v>0</v>
      </c>
      <c r="J528" s="345">
        <f t="shared" si="8"/>
        <v>99.999414965780545</v>
      </c>
    </row>
    <row r="529" spans="1:10" ht="23.25" customHeight="1" x14ac:dyDescent="0.25">
      <c r="A529" s="317" t="s">
        <v>308</v>
      </c>
      <c r="B529" s="247" t="s">
        <v>850</v>
      </c>
      <c r="C529" s="247" t="s">
        <v>836</v>
      </c>
      <c r="D529" s="247" t="s">
        <v>1069</v>
      </c>
      <c r="E529" s="247"/>
      <c r="F529" s="318">
        <v>71122300</v>
      </c>
      <c r="G529" s="318">
        <v>78023784</v>
      </c>
      <c r="H529" s="318">
        <v>77299254.730000004</v>
      </c>
      <c r="I529" s="337">
        <v>108.68497606236018</v>
      </c>
      <c r="J529" s="345">
        <f t="shared" si="8"/>
        <v>99.071399472242987</v>
      </c>
    </row>
    <row r="530" spans="1:10" ht="57" customHeight="1" x14ac:dyDescent="0.25">
      <c r="A530" s="317" t="s">
        <v>223</v>
      </c>
      <c r="B530" s="247" t="s">
        <v>850</v>
      </c>
      <c r="C530" s="247" t="s">
        <v>836</v>
      </c>
      <c r="D530" s="247" t="s">
        <v>1070</v>
      </c>
      <c r="E530" s="247"/>
      <c r="F530" s="318">
        <v>71122300</v>
      </c>
      <c r="G530" s="318">
        <v>78023784</v>
      </c>
      <c r="H530" s="318">
        <v>77299254.730000004</v>
      </c>
      <c r="I530" s="337">
        <v>108.68497606236018</v>
      </c>
      <c r="J530" s="345">
        <f t="shared" si="8"/>
        <v>99.071399472242987</v>
      </c>
    </row>
    <row r="531" spans="1:10" ht="113.25" customHeight="1" x14ac:dyDescent="0.25">
      <c r="A531" s="317" t="s">
        <v>208</v>
      </c>
      <c r="B531" s="247" t="s">
        <v>850</v>
      </c>
      <c r="C531" s="247" t="s">
        <v>836</v>
      </c>
      <c r="D531" s="247" t="s">
        <v>1089</v>
      </c>
      <c r="E531" s="247" t="s">
        <v>189</v>
      </c>
      <c r="F531" s="318">
        <v>58585100</v>
      </c>
      <c r="G531" s="318">
        <v>60147703.299999997</v>
      </c>
      <c r="H531" s="318">
        <v>59959260.130000003</v>
      </c>
      <c r="I531" s="337">
        <v>102.34557955862498</v>
      </c>
      <c r="J531" s="345">
        <f t="shared" si="8"/>
        <v>99.686699309098984</v>
      </c>
    </row>
    <row r="532" spans="1:10" ht="34.5" customHeight="1" x14ac:dyDescent="0.25">
      <c r="A532" s="317" t="s">
        <v>242</v>
      </c>
      <c r="B532" s="247" t="s">
        <v>850</v>
      </c>
      <c r="C532" s="247" t="s">
        <v>836</v>
      </c>
      <c r="D532" s="247" t="s">
        <v>1089</v>
      </c>
      <c r="E532" s="247" t="s">
        <v>243</v>
      </c>
      <c r="F532" s="318">
        <v>12601100</v>
      </c>
      <c r="G532" s="318">
        <v>12601100</v>
      </c>
      <c r="H532" s="318">
        <v>12453079.75</v>
      </c>
      <c r="I532" s="337">
        <v>98.82533866091056</v>
      </c>
      <c r="J532" s="345">
        <f t="shared" si="8"/>
        <v>98.82533866091056</v>
      </c>
    </row>
    <row r="533" spans="1:10" ht="34.5" customHeight="1" x14ac:dyDescent="0.25">
      <c r="A533" s="317" t="s">
        <v>209</v>
      </c>
      <c r="B533" s="247" t="s">
        <v>850</v>
      </c>
      <c r="C533" s="247" t="s">
        <v>836</v>
      </c>
      <c r="D533" s="247" t="s">
        <v>1088</v>
      </c>
      <c r="E533" s="247" t="s">
        <v>191</v>
      </c>
      <c r="F533" s="318">
        <v>45984000</v>
      </c>
      <c r="G533" s="318">
        <v>47546603.299999997</v>
      </c>
      <c r="H533" s="318">
        <v>47506180.380000003</v>
      </c>
      <c r="I533" s="337">
        <v>103.31023917014615</v>
      </c>
      <c r="J533" s="345">
        <f t="shared" si="8"/>
        <v>99.91498252831029</v>
      </c>
    </row>
    <row r="534" spans="1:10" ht="45.75" customHeight="1" x14ac:dyDescent="0.25">
      <c r="A534" s="317" t="s">
        <v>211</v>
      </c>
      <c r="B534" s="247" t="s">
        <v>850</v>
      </c>
      <c r="C534" s="247" t="s">
        <v>836</v>
      </c>
      <c r="D534" s="247" t="s">
        <v>1088</v>
      </c>
      <c r="E534" s="247" t="s">
        <v>212</v>
      </c>
      <c r="F534" s="318">
        <v>12537200</v>
      </c>
      <c r="G534" s="318">
        <v>17876080.699999999</v>
      </c>
      <c r="H534" s="318">
        <v>17339994.600000001</v>
      </c>
      <c r="I534" s="337">
        <v>138.30835114698658</v>
      </c>
      <c r="J534" s="345">
        <f t="shared" si="8"/>
        <v>97.001098232902933</v>
      </c>
    </row>
    <row r="535" spans="1:10" ht="45.75" customHeight="1" x14ac:dyDescent="0.25">
      <c r="A535" s="317" t="s">
        <v>213</v>
      </c>
      <c r="B535" s="247" t="s">
        <v>850</v>
      </c>
      <c r="C535" s="247" t="s">
        <v>836</v>
      </c>
      <c r="D535" s="247" t="s">
        <v>1088</v>
      </c>
      <c r="E535" s="247" t="s">
        <v>214</v>
      </c>
      <c r="F535" s="318">
        <v>12537200</v>
      </c>
      <c r="G535" s="318">
        <v>17876080.699999999</v>
      </c>
      <c r="H535" s="318">
        <v>17339994.600000001</v>
      </c>
      <c r="I535" s="337">
        <v>138.30835114698658</v>
      </c>
      <c r="J535" s="345">
        <f t="shared" si="8"/>
        <v>97.001098232902933</v>
      </c>
    </row>
    <row r="536" spans="1:10" ht="34.5" customHeight="1" x14ac:dyDescent="0.25">
      <c r="A536" s="317" t="s">
        <v>602</v>
      </c>
      <c r="B536" s="247" t="s">
        <v>850</v>
      </c>
      <c r="C536" s="247" t="s">
        <v>836</v>
      </c>
      <c r="D536" s="247" t="s">
        <v>311</v>
      </c>
      <c r="E536" s="247"/>
      <c r="F536" s="318">
        <v>40924000</v>
      </c>
      <c r="G536" s="318">
        <v>40924000</v>
      </c>
      <c r="H536" s="318">
        <v>40924000</v>
      </c>
      <c r="I536" s="337">
        <v>100</v>
      </c>
      <c r="J536" s="345">
        <f t="shared" si="8"/>
        <v>100</v>
      </c>
    </row>
    <row r="537" spans="1:10" ht="34.5" customHeight="1" x14ac:dyDescent="0.25">
      <c r="A537" s="317" t="s">
        <v>1090</v>
      </c>
      <c r="B537" s="247" t="s">
        <v>850</v>
      </c>
      <c r="C537" s="247" t="s">
        <v>836</v>
      </c>
      <c r="D537" s="247" t="s">
        <v>312</v>
      </c>
      <c r="E537" s="247"/>
      <c r="F537" s="318">
        <v>40924000</v>
      </c>
      <c r="G537" s="318">
        <v>40924000</v>
      </c>
      <c r="H537" s="318">
        <v>40924000</v>
      </c>
      <c r="I537" s="337">
        <v>100</v>
      </c>
      <c r="J537" s="345">
        <f t="shared" si="8"/>
        <v>100</v>
      </c>
    </row>
    <row r="538" spans="1:10" ht="45.75" customHeight="1" x14ac:dyDescent="0.25">
      <c r="A538" s="317" t="s">
        <v>1091</v>
      </c>
      <c r="B538" s="247" t="s">
        <v>850</v>
      </c>
      <c r="C538" s="247" t="s">
        <v>836</v>
      </c>
      <c r="D538" s="247" t="s">
        <v>1092</v>
      </c>
      <c r="E538" s="247"/>
      <c r="F538" s="318">
        <v>40924000</v>
      </c>
      <c r="G538" s="318">
        <v>40924000</v>
      </c>
      <c r="H538" s="318">
        <v>40924000</v>
      </c>
      <c r="I538" s="337">
        <v>100</v>
      </c>
      <c r="J538" s="345">
        <f t="shared" si="8"/>
        <v>100</v>
      </c>
    </row>
    <row r="539" spans="1:10" ht="23.25" customHeight="1" x14ac:dyDescent="0.25">
      <c r="A539" s="317" t="s">
        <v>298</v>
      </c>
      <c r="B539" s="247" t="s">
        <v>850</v>
      </c>
      <c r="C539" s="247" t="s">
        <v>836</v>
      </c>
      <c r="D539" s="247" t="s">
        <v>1093</v>
      </c>
      <c r="E539" s="247" t="s">
        <v>299</v>
      </c>
      <c r="F539" s="318">
        <v>12850000</v>
      </c>
      <c r="G539" s="318">
        <v>12236057.140000001</v>
      </c>
      <c r="H539" s="318">
        <v>12236057.140000001</v>
      </c>
      <c r="I539" s="337">
        <v>95.222234552529187</v>
      </c>
      <c r="J539" s="345">
        <f t="shared" si="8"/>
        <v>100</v>
      </c>
    </row>
    <row r="540" spans="1:10" ht="45.75" customHeight="1" x14ac:dyDescent="0.25">
      <c r="A540" s="317" t="s">
        <v>300</v>
      </c>
      <c r="B540" s="247" t="s">
        <v>850</v>
      </c>
      <c r="C540" s="247" t="s">
        <v>836</v>
      </c>
      <c r="D540" s="247" t="s">
        <v>1093</v>
      </c>
      <c r="E540" s="247" t="s">
        <v>301</v>
      </c>
      <c r="F540" s="318">
        <v>12850000</v>
      </c>
      <c r="G540" s="318">
        <v>12236057.140000001</v>
      </c>
      <c r="H540" s="318">
        <v>12236057.140000001</v>
      </c>
      <c r="I540" s="337">
        <v>95.222234552529187</v>
      </c>
      <c r="J540" s="345">
        <f t="shared" si="8"/>
        <v>100</v>
      </c>
    </row>
    <row r="541" spans="1:10" ht="57" customHeight="1" x14ac:dyDescent="0.25">
      <c r="A541" s="317" t="s">
        <v>236</v>
      </c>
      <c r="B541" s="247" t="s">
        <v>850</v>
      </c>
      <c r="C541" s="247" t="s">
        <v>836</v>
      </c>
      <c r="D541" s="247" t="s">
        <v>1093</v>
      </c>
      <c r="E541" s="247" t="s">
        <v>237</v>
      </c>
      <c r="F541" s="318">
        <v>28074000</v>
      </c>
      <c r="G541" s="318">
        <v>28687942.859999999</v>
      </c>
      <c r="H541" s="318">
        <v>28687942.859999999</v>
      </c>
      <c r="I541" s="337">
        <v>102.18687347723872</v>
      </c>
      <c r="J541" s="345">
        <f t="shared" si="8"/>
        <v>100</v>
      </c>
    </row>
    <row r="542" spans="1:10" ht="23.25" customHeight="1" x14ac:dyDescent="0.25">
      <c r="A542" s="317" t="s">
        <v>238</v>
      </c>
      <c r="B542" s="247" t="s">
        <v>850</v>
      </c>
      <c r="C542" s="247" t="s">
        <v>836</v>
      </c>
      <c r="D542" s="247" t="s">
        <v>1093</v>
      </c>
      <c r="E542" s="247" t="s">
        <v>239</v>
      </c>
      <c r="F542" s="318">
        <v>28074000</v>
      </c>
      <c r="G542" s="318">
        <v>8814682.3100000005</v>
      </c>
      <c r="H542" s="318">
        <v>8814682.3100000005</v>
      </c>
      <c r="I542" s="337">
        <v>31.398027748094325</v>
      </c>
      <c r="J542" s="345">
        <f t="shared" si="8"/>
        <v>100</v>
      </c>
    </row>
    <row r="543" spans="1:10" ht="23.25" customHeight="1" x14ac:dyDescent="0.25">
      <c r="A543" s="317" t="s">
        <v>290</v>
      </c>
      <c r="B543" s="247" t="s">
        <v>850</v>
      </c>
      <c r="C543" s="247" t="s">
        <v>836</v>
      </c>
      <c r="D543" s="247" t="s">
        <v>1093</v>
      </c>
      <c r="E543" s="247" t="s">
        <v>291</v>
      </c>
      <c r="F543" s="318">
        <v>0</v>
      </c>
      <c r="G543" s="318">
        <v>19873260.550000001</v>
      </c>
      <c r="H543" s="318">
        <v>19873260.550000001</v>
      </c>
      <c r="I543" s="337">
        <v>0</v>
      </c>
      <c r="J543" s="345">
        <f t="shared" si="8"/>
        <v>100</v>
      </c>
    </row>
    <row r="544" spans="1:10" ht="15" customHeight="1" x14ac:dyDescent="0.25">
      <c r="A544" s="317" t="s">
        <v>914</v>
      </c>
      <c r="B544" s="247" t="s">
        <v>840</v>
      </c>
      <c r="C544" s="247"/>
      <c r="D544" s="247"/>
      <c r="E544" s="247"/>
      <c r="F544" s="318">
        <v>835668360</v>
      </c>
      <c r="G544" s="318">
        <v>678502943.02999997</v>
      </c>
      <c r="H544" s="318">
        <v>674923170.35000002</v>
      </c>
      <c r="I544" s="337">
        <v>80.764475796355399</v>
      </c>
      <c r="J544" s="345">
        <f t="shared" si="8"/>
        <v>99.472401303962855</v>
      </c>
    </row>
    <row r="545" spans="1:10" ht="15" customHeight="1" x14ac:dyDescent="0.25">
      <c r="A545" s="317" t="s">
        <v>315</v>
      </c>
      <c r="B545" s="247" t="s">
        <v>840</v>
      </c>
      <c r="C545" s="247" t="s">
        <v>828</v>
      </c>
      <c r="D545" s="247"/>
      <c r="E545" s="247"/>
      <c r="F545" s="318">
        <v>801754460</v>
      </c>
      <c r="G545" s="318">
        <v>644499043.02999997</v>
      </c>
      <c r="H545" s="318">
        <v>644280747.50999999</v>
      </c>
      <c r="I545" s="337">
        <v>80.358860430910482</v>
      </c>
      <c r="J545" s="345">
        <f t="shared" si="8"/>
        <v>99.966129426822164</v>
      </c>
    </row>
    <row r="546" spans="1:10" ht="23.25" customHeight="1" x14ac:dyDescent="0.25">
      <c r="A546" s="317" t="s">
        <v>967</v>
      </c>
      <c r="B546" s="247" t="s">
        <v>840</v>
      </c>
      <c r="C546" s="247" t="s">
        <v>828</v>
      </c>
      <c r="D546" s="247" t="s">
        <v>289</v>
      </c>
      <c r="E546" s="247"/>
      <c r="F546" s="318">
        <v>801754460</v>
      </c>
      <c r="G546" s="318">
        <v>643919043.02999997</v>
      </c>
      <c r="H546" s="318">
        <v>643700747.50999999</v>
      </c>
      <c r="I546" s="337">
        <v>80.286519080916619</v>
      </c>
      <c r="J546" s="345">
        <f t="shared" si="8"/>
        <v>99.966098918433474</v>
      </c>
    </row>
    <row r="547" spans="1:10" ht="23.25" customHeight="1" x14ac:dyDescent="0.25">
      <c r="A547" s="317" t="s">
        <v>1094</v>
      </c>
      <c r="B547" s="247" t="s">
        <v>840</v>
      </c>
      <c r="C547" s="247" t="s">
        <v>828</v>
      </c>
      <c r="D547" s="247" t="s">
        <v>296</v>
      </c>
      <c r="E547" s="247"/>
      <c r="F547" s="318">
        <v>7585000</v>
      </c>
      <c r="G547" s="318">
        <v>8781520</v>
      </c>
      <c r="H547" s="318">
        <v>8781520</v>
      </c>
      <c r="I547" s="337">
        <v>115.77481872116017</v>
      </c>
      <c r="J547" s="345">
        <f t="shared" si="8"/>
        <v>100</v>
      </c>
    </row>
    <row r="548" spans="1:10" ht="45.75" customHeight="1" x14ac:dyDescent="0.25">
      <c r="A548" s="317" t="s">
        <v>682</v>
      </c>
      <c r="B548" s="247" t="s">
        <v>840</v>
      </c>
      <c r="C548" s="247" t="s">
        <v>828</v>
      </c>
      <c r="D548" s="247" t="s">
        <v>297</v>
      </c>
      <c r="E548" s="247"/>
      <c r="F548" s="318">
        <v>7585000</v>
      </c>
      <c r="G548" s="318">
        <v>8456500</v>
      </c>
      <c r="H548" s="318">
        <v>8456500</v>
      </c>
      <c r="I548" s="337">
        <v>111.48978246539222</v>
      </c>
      <c r="J548" s="345">
        <f t="shared" si="8"/>
        <v>100</v>
      </c>
    </row>
    <row r="549" spans="1:10" ht="57" customHeight="1" x14ac:dyDescent="0.25">
      <c r="A549" s="317" t="s">
        <v>236</v>
      </c>
      <c r="B549" s="247" t="s">
        <v>840</v>
      </c>
      <c r="C549" s="247" t="s">
        <v>828</v>
      </c>
      <c r="D549" s="247" t="s">
        <v>585</v>
      </c>
      <c r="E549" s="247" t="s">
        <v>237</v>
      </c>
      <c r="F549" s="318">
        <v>7585000</v>
      </c>
      <c r="G549" s="318">
        <v>8456500</v>
      </c>
      <c r="H549" s="318">
        <v>8456500</v>
      </c>
      <c r="I549" s="337">
        <v>111.48978246539222</v>
      </c>
      <c r="J549" s="345">
        <f t="shared" si="8"/>
        <v>100</v>
      </c>
    </row>
    <row r="550" spans="1:10" ht="23.25" customHeight="1" x14ac:dyDescent="0.25">
      <c r="A550" s="317" t="s">
        <v>238</v>
      </c>
      <c r="B550" s="247" t="s">
        <v>840</v>
      </c>
      <c r="C550" s="247" t="s">
        <v>828</v>
      </c>
      <c r="D550" s="247" t="s">
        <v>585</v>
      </c>
      <c r="E550" s="247" t="s">
        <v>239</v>
      </c>
      <c r="F550" s="318">
        <v>7585000</v>
      </c>
      <c r="G550" s="318">
        <v>8456500</v>
      </c>
      <c r="H550" s="318">
        <v>8456500</v>
      </c>
      <c r="I550" s="337">
        <v>111.48978246539222</v>
      </c>
      <c r="J550" s="345">
        <f t="shared" si="8"/>
        <v>100</v>
      </c>
    </row>
    <row r="551" spans="1:10" ht="102" customHeight="1" x14ac:dyDescent="0.25">
      <c r="A551" s="317" t="s">
        <v>1095</v>
      </c>
      <c r="B551" s="247" t="s">
        <v>840</v>
      </c>
      <c r="C551" s="247" t="s">
        <v>828</v>
      </c>
      <c r="D551" s="247" t="s">
        <v>1096</v>
      </c>
      <c r="E551" s="247"/>
      <c r="F551" s="318">
        <v>0</v>
      </c>
      <c r="G551" s="318">
        <v>325020</v>
      </c>
      <c r="H551" s="318">
        <v>325020</v>
      </c>
      <c r="I551" s="337">
        <v>0</v>
      </c>
      <c r="J551" s="345">
        <f t="shared" si="8"/>
        <v>100</v>
      </c>
    </row>
    <row r="552" spans="1:10" ht="57" customHeight="1" x14ac:dyDescent="0.25">
      <c r="A552" s="317" t="s">
        <v>236</v>
      </c>
      <c r="B552" s="247" t="s">
        <v>840</v>
      </c>
      <c r="C552" s="247" t="s">
        <v>828</v>
      </c>
      <c r="D552" s="247" t="s">
        <v>1097</v>
      </c>
      <c r="E552" s="247" t="s">
        <v>237</v>
      </c>
      <c r="F552" s="318">
        <v>0</v>
      </c>
      <c r="G552" s="318">
        <v>325020</v>
      </c>
      <c r="H552" s="318">
        <v>325020</v>
      </c>
      <c r="I552" s="337">
        <v>0</v>
      </c>
      <c r="J552" s="345">
        <f t="shared" si="8"/>
        <v>100</v>
      </c>
    </row>
    <row r="553" spans="1:10" ht="23.25" customHeight="1" x14ac:dyDescent="0.25">
      <c r="A553" s="317" t="s">
        <v>238</v>
      </c>
      <c r="B553" s="247" t="s">
        <v>840</v>
      </c>
      <c r="C553" s="247" t="s">
        <v>828</v>
      </c>
      <c r="D553" s="247" t="s">
        <v>1097</v>
      </c>
      <c r="E553" s="247" t="s">
        <v>239</v>
      </c>
      <c r="F553" s="318">
        <v>0</v>
      </c>
      <c r="G553" s="318">
        <v>325020</v>
      </c>
      <c r="H553" s="318">
        <v>325020</v>
      </c>
      <c r="I553" s="337">
        <v>0</v>
      </c>
      <c r="J553" s="345">
        <f t="shared" si="8"/>
        <v>100</v>
      </c>
    </row>
    <row r="554" spans="1:10" ht="23.25" customHeight="1" x14ac:dyDescent="0.25">
      <c r="A554" s="317" t="s">
        <v>1098</v>
      </c>
      <c r="B554" s="247" t="s">
        <v>840</v>
      </c>
      <c r="C554" s="247" t="s">
        <v>828</v>
      </c>
      <c r="D554" s="247" t="s">
        <v>304</v>
      </c>
      <c r="E554" s="247"/>
      <c r="F554" s="318">
        <v>81354950</v>
      </c>
      <c r="G554" s="318">
        <v>94409254.25</v>
      </c>
      <c r="H554" s="318">
        <v>94409254.25</v>
      </c>
      <c r="I554" s="337">
        <v>116.04610936396618</v>
      </c>
      <c r="J554" s="345">
        <f t="shared" si="8"/>
        <v>100</v>
      </c>
    </row>
    <row r="555" spans="1:10" ht="68.25" customHeight="1" x14ac:dyDescent="0.25">
      <c r="A555" s="317" t="s">
        <v>683</v>
      </c>
      <c r="B555" s="247" t="s">
        <v>840</v>
      </c>
      <c r="C555" s="247" t="s">
        <v>828</v>
      </c>
      <c r="D555" s="247" t="s">
        <v>306</v>
      </c>
      <c r="E555" s="247"/>
      <c r="F555" s="318">
        <v>81354950</v>
      </c>
      <c r="G555" s="318">
        <v>90062344.329999998</v>
      </c>
      <c r="H555" s="318">
        <v>90062344.329999998</v>
      </c>
      <c r="I555" s="337">
        <v>110.70296808000005</v>
      </c>
      <c r="J555" s="345">
        <f t="shared" si="8"/>
        <v>100</v>
      </c>
    </row>
    <row r="556" spans="1:10" ht="57" customHeight="1" x14ac:dyDescent="0.25">
      <c r="A556" s="317" t="s">
        <v>236</v>
      </c>
      <c r="B556" s="247" t="s">
        <v>840</v>
      </c>
      <c r="C556" s="247" t="s">
        <v>828</v>
      </c>
      <c r="D556" s="247" t="s">
        <v>586</v>
      </c>
      <c r="E556" s="247" t="s">
        <v>237</v>
      </c>
      <c r="F556" s="318">
        <v>81354950</v>
      </c>
      <c r="G556" s="318">
        <v>90062344.329999998</v>
      </c>
      <c r="H556" s="318">
        <v>90062344.329999998</v>
      </c>
      <c r="I556" s="337">
        <v>110.70296808000005</v>
      </c>
      <c r="J556" s="345">
        <f t="shared" si="8"/>
        <v>100</v>
      </c>
    </row>
    <row r="557" spans="1:10" ht="23.25" customHeight="1" x14ac:dyDescent="0.25">
      <c r="A557" s="317" t="s">
        <v>238</v>
      </c>
      <c r="B557" s="247" t="s">
        <v>840</v>
      </c>
      <c r="C557" s="247" t="s">
        <v>828</v>
      </c>
      <c r="D557" s="247" t="s">
        <v>586</v>
      </c>
      <c r="E557" s="247" t="s">
        <v>239</v>
      </c>
      <c r="F557" s="318">
        <v>81354950</v>
      </c>
      <c r="G557" s="318">
        <v>90062344.329999998</v>
      </c>
      <c r="H557" s="318">
        <v>90062344.329999998</v>
      </c>
      <c r="I557" s="337">
        <v>110.70296808000005</v>
      </c>
      <c r="J557" s="345">
        <f t="shared" si="8"/>
        <v>100</v>
      </c>
    </row>
    <row r="558" spans="1:10" ht="102" customHeight="1" x14ac:dyDescent="0.25">
      <c r="A558" s="317" t="s">
        <v>1099</v>
      </c>
      <c r="B558" s="247" t="s">
        <v>840</v>
      </c>
      <c r="C558" s="247" t="s">
        <v>828</v>
      </c>
      <c r="D558" s="247" t="s">
        <v>1100</v>
      </c>
      <c r="E558" s="247"/>
      <c r="F558" s="318">
        <v>0</v>
      </c>
      <c r="G558" s="318">
        <v>4346909.92</v>
      </c>
      <c r="H558" s="318">
        <v>4346909.92</v>
      </c>
      <c r="I558" s="337">
        <v>0</v>
      </c>
      <c r="J558" s="345">
        <f t="shared" si="8"/>
        <v>100</v>
      </c>
    </row>
    <row r="559" spans="1:10" ht="57" customHeight="1" x14ac:dyDescent="0.25">
      <c r="A559" s="317" t="s">
        <v>236</v>
      </c>
      <c r="B559" s="247" t="s">
        <v>840</v>
      </c>
      <c r="C559" s="247" t="s">
        <v>828</v>
      </c>
      <c r="D559" s="247" t="s">
        <v>1101</v>
      </c>
      <c r="E559" s="247" t="s">
        <v>237</v>
      </c>
      <c r="F559" s="318">
        <v>0</v>
      </c>
      <c r="G559" s="318">
        <v>4346909.92</v>
      </c>
      <c r="H559" s="318">
        <v>4346909.92</v>
      </c>
      <c r="I559" s="337">
        <v>0</v>
      </c>
      <c r="J559" s="345">
        <f t="shared" si="8"/>
        <v>100</v>
      </c>
    </row>
    <row r="560" spans="1:10" ht="23.25" customHeight="1" x14ac:dyDescent="0.25">
      <c r="A560" s="317" t="s">
        <v>238</v>
      </c>
      <c r="B560" s="247" t="s">
        <v>840</v>
      </c>
      <c r="C560" s="247" t="s">
        <v>828</v>
      </c>
      <c r="D560" s="247" t="s">
        <v>1101</v>
      </c>
      <c r="E560" s="247" t="s">
        <v>239</v>
      </c>
      <c r="F560" s="318">
        <v>0</v>
      </c>
      <c r="G560" s="318">
        <v>4346909.92</v>
      </c>
      <c r="H560" s="318">
        <v>4346909.92</v>
      </c>
      <c r="I560" s="337">
        <v>0</v>
      </c>
      <c r="J560" s="345">
        <f t="shared" si="8"/>
        <v>100</v>
      </c>
    </row>
    <row r="561" spans="1:10" ht="68.25" customHeight="1" x14ac:dyDescent="0.25">
      <c r="A561" s="317" t="s">
        <v>1102</v>
      </c>
      <c r="B561" s="247" t="s">
        <v>840</v>
      </c>
      <c r="C561" s="247" t="s">
        <v>828</v>
      </c>
      <c r="D561" s="247" t="s">
        <v>309</v>
      </c>
      <c r="E561" s="247"/>
      <c r="F561" s="318">
        <v>409048600</v>
      </c>
      <c r="G561" s="318">
        <v>540285268.77999997</v>
      </c>
      <c r="H561" s="318">
        <v>540066973.25999999</v>
      </c>
      <c r="I561" s="337">
        <v>132.03002608003058</v>
      </c>
      <c r="J561" s="345">
        <f t="shared" si="8"/>
        <v>99.959596248016737</v>
      </c>
    </row>
    <row r="562" spans="1:10" ht="45.75" customHeight="1" x14ac:dyDescent="0.25">
      <c r="A562" s="317" t="s">
        <v>684</v>
      </c>
      <c r="B562" s="247" t="s">
        <v>840</v>
      </c>
      <c r="C562" s="247" t="s">
        <v>828</v>
      </c>
      <c r="D562" s="247" t="s">
        <v>1103</v>
      </c>
      <c r="E562" s="247"/>
      <c r="F562" s="318">
        <v>303412300</v>
      </c>
      <c r="G562" s="318">
        <v>362312640</v>
      </c>
      <c r="H562" s="318">
        <v>362094345.79000002</v>
      </c>
      <c r="I562" s="337">
        <v>119.34069442471515</v>
      </c>
      <c r="J562" s="345">
        <f t="shared" si="8"/>
        <v>99.939749766941617</v>
      </c>
    </row>
    <row r="563" spans="1:10" ht="57" customHeight="1" x14ac:dyDescent="0.25">
      <c r="A563" s="317" t="s">
        <v>236</v>
      </c>
      <c r="B563" s="247" t="s">
        <v>840</v>
      </c>
      <c r="C563" s="247" t="s">
        <v>828</v>
      </c>
      <c r="D563" s="247" t="s">
        <v>1104</v>
      </c>
      <c r="E563" s="247" t="s">
        <v>237</v>
      </c>
      <c r="F563" s="318">
        <v>303412300</v>
      </c>
      <c r="G563" s="318">
        <v>362312640</v>
      </c>
      <c r="H563" s="318">
        <v>362094345.79000002</v>
      </c>
      <c r="I563" s="337">
        <v>119.34069442471515</v>
      </c>
      <c r="J563" s="345">
        <f t="shared" si="8"/>
        <v>99.939749766941617</v>
      </c>
    </row>
    <row r="564" spans="1:10" ht="23.25" customHeight="1" x14ac:dyDescent="0.25">
      <c r="A564" s="317" t="s">
        <v>238</v>
      </c>
      <c r="B564" s="247" t="s">
        <v>840</v>
      </c>
      <c r="C564" s="247" t="s">
        <v>828</v>
      </c>
      <c r="D564" s="247" t="s">
        <v>1104</v>
      </c>
      <c r="E564" s="247" t="s">
        <v>239</v>
      </c>
      <c r="F564" s="318">
        <v>303412300</v>
      </c>
      <c r="G564" s="318">
        <v>359312640</v>
      </c>
      <c r="H564" s="318">
        <v>359094345.79000002</v>
      </c>
      <c r="I564" s="337">
        <v>118.35194083759954</v>
      </c>
      <c r="J564" s="345">
        <f t="shared" si="8"/>
        <v>99.939246721184091</v>
      </c>
    </row>
    <row r="565" spans="1:10" ht="23.25" customHeight="1" x14ac:dyDescent="0.25">
      <c r="A565" s="317" t="s">
        <v>290</v>
      </c>
      <c r="B565" s="247" t="s">
        <v>840</v>
      </c>
      <c r="C565" s="247" t="s">
        <v>828</v>
      </c>
      <c r="D565" s="247" t="s">
        <v>1104</v>
      </c>
      <c r="E565" s="247" t="s">
        <v>291</v>
      </c>
      <c r="F565" s="318">
        <v>0</v>
      </c>
      <c r="G565" s="318">
        <v>3000000</v>
      </c>
      <c r="H565" s="318">
        <v>3000000</v>
      </c>
      <c r="I565" s="337">
        <v>0</v>
      </c>
      <c r="J565" s="345">
        <f t="shared" si="8"/>
        <v>100</v>
      </c>
    </row>
    <row r="566" spans="1:10" ht="113.25" customHeight="1" x14ac:dyDescent="0.25">
      <c r="A566" s="317" t="s">
        <v>1105</v>
      </c>
      <c r="B566" s="247" t="s">
        <v>840</v>
      </c>
      <c r="C566" s="247" t="s">
        <v>828</v>
      </c>
      <c r="D566" s="247" t="s">
        <v>314</v>
      </c>
      <c r="E566" s="247"/>
      <c r="F566" s="318">
        <v>0</v>
      </c>
      <c r="G566" s="318">
        <v>27464253.609999999</v>
      </c>
      <c r="H566" s="318">
        <v>27464252.300000001</v>
      </c>
      <c r="I566" s="337">
        <v>0</v>
      </c>
      <c r="J566" s="345">
        <f t="shared" si="8"/>
        <v>99.999995230163492</v>
      </c>
    </row>
    <row r="567" spans="1:10" ht="45.75" customHeight="1" x14ac:dyDescent="0.25">
      <c r="A567" s="317" t="s">
        <v>211</v>
      </c>
      <c r="B567" s="247" t="s">
        <v>840</v>
      </c>
      <c r="C567" s="247" t="s">
        <v>828</v>
      </c>
      <c r="D567" s="247" t="s">
        <v>1106</v>
      </c>
      <c r="E567" s="247" t="s">
        <v>212</v>
      </c>
      <c r="F567" s="318">
        <v>0</v>
      </c>
      <c r="G567" s="318">
        <v>17722810</v>
      </c>
      <c r="H567" s="318">
        <v>17722809.079999998</v>
      </c>
      <c r="I567" s="337">
        <v>0</v>
      </c>
      <c r="J567" s="345">
        <f t="shared" si="8"/>
        <v>99.999994808949594</v>
      </c>
    </row>
    <row r="568" spans="1:10" ht="45.75" customHeight="1" x14ac:dyDescent="0.25">
      <c r="A568" s="317" t="s">
        <v>213</v>
      </c>
      <c r="B568" s="247" t="s">
        <v>840</v>
      </c>
      <c r="C568" s="247" t="s">
        <v>828</v>
      </c>
      <c r="D568" s="247" t="s">
        <v>1106</v>
      </c>
      <c r="E568" s="247" t="s">
        <v>214</v>
      </c>
      <c r="F568" s="318">
        <v>0</v>
      </c>
      <c r="G568" s="318">
        <v>17722810</v>
      </c>
      <c r="H568" s="318">
        <v>17722809.079999998</v>
      </c>
      <c r="I568" s="337">
        <v>0</v>
      </c>
      <c r="J568" s="345">
        <f t="shared" si="8"/>
        <v>99.999994808949594</v>
      </c>
    </row>
    <row r="569" spans="1:10" ht="57" customHeight="1" x14ac:dyDescent="0.25">
      <c r="A569" s="317" t="s">
        <v>236</v>
      </c>
      <c r="B569" s="247" t="s">
        <v>840</v>
      </c>
      <c r="C569" s="247" t="s">
        <v>828</v>
      </c>
      <c r="D569" s="247" t="s">
        <v>1106</v>
      </c>
      <c r="E569" s="247" t="s">
        <v>237</v>
      </c>
      <c r="F569" s="318">
        <v>0</v>
      </c>
      <c r="G569" s="318">
        <v>9741443.6099999994</v>
      </c>
      <c r="H569" s="318">
        <v>9741443.2200000007</v>
      </c>
      <c r="I569" s="337">
        <v>0</v>
      </c>
      <c r="J569" s="345">
        <f t="shared" si="8"/>
        <v>99.999995996486618</v>
      </c>
    </row>
    <row r="570" spans="1:10" ht="23.25" customHeight="1" x14ac:dyDescent="0.25">
      <c r="A570" s="317" t="s">
        <v>238</v>
      </c>
      <c r="B570" s="247" t="s">
        <v>840</v>
      </c>
      <c r="C570" s="247" t="s">
        <v>828</v>
      </c>
      <c r="D570" s="247" t="s">
        <v>1106</v>
      </c>
      <c r="E570" s="247" t="s">
        <v>239</v>
      </c>
      <c r="F570" s="318">
        <v>0</v>
      </c>
      <c r="G570" s="318">
        <v>9741443.6099999994</v>
      </c>
      <c r="H570" s="318">
        <v>9741443.2200000007</v>
      </c>
      <c r="I570" s="337">
        <v>0</v>
      </c>
      <c r="J570" s="345">
        <f t="shared" si="8"/>
        <v>99.999995996486618</v>
      </c>
    </row>
    <row r="571" spans="1:10" ht="57" customHeight="1" x14ac:dyDescent="0.25">
      <c r="A571" s="317" t="s">
        <v>855</v>
      </c>
      <c r="B571" s="247" t="s">
        <v>840</v>
      </c>
      <c r="C571" s="247" t="s">
        <v>828</v>
      </c>
      <c r="D571" s="247" t="s">
        <v>1107</v>
      </c>
      <c r="E571" s="247"/>
      <c r="F571" s="318">
        <v>105636300</v>
      </c>
      <c r="G571" s="318">
        <v>124579575.17</v>
      </c>
      <c r="H571" s="318">
        <v>124579575.17</v>
      </c>
      <c r="I571" s="337">
        <v>117.93254323561125</v>
      </c>
      <c r="J571" s="345">
        <f t="shared" si="8"/>
        <v>100</v>
      </c>
    </row>
    <row r="572" spans="1:10" ht="57" customHeight="1" x14ac:dyDescent="0.25">
      <c r="A572" s="317" t="s">
        <v>236</v>
      </c>
      <c r="B572" s="247" t="s">
        <v>840</v>
      </c>
      <c r="C572" s="247" t="s">
        <v>828</v>
      </c>
      <c r="D572" s="247" t="s">
        <v>1108</v>
      </c>
      <c r="E572" s="247" t="s">
        <v>237</v>
      </c>
      <c r="F572" s="318">
        <v>105636300</v>
      </c>
      <c r="G572" s="318">
        <v>124579575.17</v>
      </c>
      <c r="H572" s="318">
        <v>124579575.17</v>
      </c>
      <c r="I572" s="337">
        <v>117.93254323561125</v>
      </c>
      <c r="J572" s="345">
        <f t="shared" si="8"/>
        <v>100</v>
      </c>
    </row>
    <row r="573" spans="1:10" ht="23.25" customHeight="1" x14ac:dyDescent="0.25">
      <c r="A573" s="317" t="s">
        <v>290</v>
      </c>
      <c r="B573" s="247" t="s">
        <v>840</v>
      </c>
      <c r="C573" s="247" t="s">
        <v>828</v>
      </c>
      <c r="D573" s="247" t="s">
        <v>1108</v>
      </c>
      <c r="E573" s="247" t="s">
        <v>291</v>
      </c>
      <c r="F573" s="318">
        <v>105636300</v>
      </c>
      <c r="G573" s="318">
        <v>124579575.17</v>
      </c>
      <c r="H573" s="318">
        <v>124579575.17</v>
      </c>
      <c r="I573" s="337">
        <v>117.93254323561125</v>
      </c>
      <c r="J573" s="345">
        <f t="shared" si="8"/>
        <v>100</v>
      </c>
    </row>
    <row r="574" spans="1:10" ht="57" customHeight="1" x14ac:dyDescent="0.25">
      <c r="A574" s="317" t="s">
        <v>1109</v>
      </c>
      <c r="B574" s="247" t="s">
        <v>840</v>
      </c>
      <c r="C574" s="247" t="s">
        <v>828</v>
      </c>
      <c r="D574" s="247" t="s">
        <v>1110</v>
      </c>
      <c r="E574" s="247"/>
      <c r="F574" s="318">
        <v>0</v>
      </c>
      <c r="G574" s="318">
        <v>25928800</v>
      </c>
      <c r="H574" s="318">
        <v>25928800</v>
      </c>
      <c r="I574" s="337">
        <v>0</v>
      </c>
      <c r="J574" s="345">
        <f t="shared" si="8"/>
        <v>100</v>
      </c>
    </row>
    <row r="575" spans="1:10" ht="57" customHeight="1" x14ac:dyDescent="0.25">
      <c r="A575" s="317" t="s">
        <v>236</v>
      </c>
      <c r="B575" s="247" t="s">
        <v>840</v>
      </c>
      <c r="C575" s="247" t="s">
        <v>828</v>
      </c>
      <c r="D575" s="247" t="s">
        <v>1451</v>
      </c>
      <c r="E575" s="247" t="s">
        <v>237</v>
      </c>
      <c r="F575" s="318">
        <v>0</v>
      </c>
      <c r="G575" s="318">
        <v>25928800</v>
      </c>
      <c r="H575" s="318">
        <v>25928800</v>
      </c>
      <c r="I575" s="337">
        <v>0</v>
      </c>
      <c r="J575" s="345">
        <f t="shared" si="8"/>
        <v>100</v>
      </c>
    </row>
    <row r="576" spans="1:10" ht="23.25" customHeight="1" x14ac:dyDescent="0.25">
      <c r="A576" s="317" t="s">
        <v>238</v>
      </c>
      <c r="B576" s="247" t="s">
        <v>840</v>
      </c>
      <c r="C576" s="247" t="s">
        <v>828</v>
      </c>
      <c r="D576" s="247" t="s">
        <v>1451</v>
      </c>
      <c r="E576" s="247" t="s">
        <v>239</v>
      </c>
      <c r="F576" s="318">
        <v>0</v>
      </c>
      <c r="G576" s="318">
        <v>20427900</v>
      </c>
      <c r="H576" s="318">
        <v>20427900</v>
      </c>
      <c r="I576" s="337">
        <v>0</v>
      </c>
      <c r="J576" s="345">
        <f t="shared" si="8"/>
        <v>100</v>
      </c>
    </row>
    <row r="577" spans="1:10" ht="23.25" customHeight="1" x14ac:dyDescent="0.25">
      <c r="A577" s="317" t="s">
        <v>290</v>
      </c>
      <c r="B577" s="247" t="s">
        <v>840</v>
      </c>
      <c r="C577" s="247" t="s">
        <v>828</v>
      </c>
      <c r="D577" s="247" t="s">
        <v>1451</v>
      </c>
      <c r="E577" s="247" t="s">
        <v>291</v>
      </c>
      <c r="F577" s="318">
        <v>0</v>
      </c>
      <c r="G577" s="318">
        <v>5500900</v>
      </c>
      <c r="H577" s="318">
        <v>5500900</v>
      </c>
      <c r="I577" s="337">
        <v>0</v>
      </c>
      <c r="J577" s="345">
        <f t="shared" si="8"/>
        <v>100</v>
      </c>
    </row>
    <row r="578" spans="1:10" ht="45.75" customHeight="1" x14ac:dyDescent="0.25">
      <c r="A578" s="317" t="s">
        <v>1073</v>
      </c>
      <c r="B578" s="247" t="s">
        <v>840</v>
      </c>
      <c r="C578" s="247" t="s">
        <v>828</v>
      </c>
      <c r="D578" s="247" t="s">
        <v>685</v>
      </c>
      <c r="E578" s="247"/>
      <c r="F578" s="318">
        <v>303765910</v>
      </c>
      <c r="G578" s="318">
        <v>443000</v>
      </c>
      <c r="H578" s="318">
        <v>443000</v>
      </c>
      <c r="I578" s="337">
        <v>0.14583598271445272</v>
      </c>
      <c r="J578" s="345">
        <f t="shared" si="8"/>
        <v>100</v>
      </c>
    </row>
    <row r="579" spans="1:10" ht="23.25" customHeight="1" x14ac:dyDescent="0.25">
      <c r="A579" s="317" t="s">
        <v>1452</v>
      </c>
      <c r="B579" s="247" t="s">
        <v>840</v>
      </c>
      <c r="C579" s="247" t="s">
        <v>828</v>
      </c>
      <c r="D579" s="247" t="s">
        <v>1453</v>
      </c>
      <c r="E579" s="247"/>
      <c r="F579" s="318">
        <v>0</v>
      </c>
      <c r="G579" s="318">
        <v>443000</v>
      </c>
      <c r="H579" s="318">
        <v>443000</v>
      </c>
      <c r="I579" s="337">
        <v>0</v>
      </c>
      <c r="J579" s="345">
        <f t="shared" si="8"/>
        <v>100</v>
      </c>
    </row>
    <row r="580" spans="1:10" ht="57" customHeight="1" x14ac:dyDescent="0.25">
      <c r="A580" s="317" t="s">
        <v>236</v>
      </c>
      <c r="B580" s="247" t="s">
        <v>840</v>
      </c>
      <c r="C580" s="247" t="s">
        <v>828</v>
      </c>
      <c r="D580" s="247" t="s">
        <v>1454</v>
      </c>
      <c r="E580" s="247" t="s">
        <v>237</v>
      </c>
      <c r="F580" s="318">
        <v>0</v>
      </c>
      <c r="G580" s="318">
        <v>443000</v>
      </c>
      <c r="H580" s="318">
        <v>443000</v>
      </c>
      <c r="I580" s="337">
        <v>0</v>
      </c>
      <c r="J580" s="345">
        <f t="shared" si="8"/>
        <v>100</v>
      </c>
    </row>
    <row r="581" spans="1:10" ht="23.25" customHeight="1" x14ac:dyDescent="0.25">
      <c r="A581" s="317" t="s">
        <v>238</v>
      </c>
      <c r="B581" s="247" t="s">
        <v>840</v>
      </c>
      <c r="C581" s="247" t="s">
        <v>828</v>
      </c>
      <c r="D581" s="247" t="s">
        <v>1454</v>
      </c>
      <c r="E581" s="247" t="s">
        <v>239</v>
      </c>
      <c r="F581" s="318">
        <v>0</v>
      </c>
      <c r="G581" s="318">
        <v>443000</v>
      </c>
      <c r="H581" s="318">
        <v>443000</v>
      </c>
      <c r="I581" s="337">
        <v>0</v>
      </c>
      <c r="J581" s="345">
        <f t="shared" si="8"/>
        <v>100</v>
      </c>
    </row>
    <row r="582" spans="1:10" ht="23.25" customHeight="1" x14ac:dyDescent="0.25">
      <c r="A582" s="317" t="s">
        <v>307</v>
      </c>
      <c r="B582" s="247" t="s">
        <v>840</v>
      </c>
      <c r="C582" s="247" t="s">
        <v>828</v>
      </c>
      <c r="D582" s="247" t="s">
        <v>686</v>
      </c>
      <c r="E582" s="247"/>
      <c r="F582" s="318">
        <v>303765910</v>
      </c>
      <c r="G582" s="318">
        <v>0</v>
      </c>
      <c r="H582" s="318">
        <v>0</v>
      </c>
      <c r="I582" s="337">
        <v>0</v>
      </c>
      <c r="J582" s="345">
        <v>0</v>
      </c>
    </row>
    <row r="583" spans="1:10" ht="45.75" customHeight="1" x14ac:dyDescent="0.25">
      <c r="A583" s="317" t="s">
        <v>211</v>
      </c>
      <c r="B583" s="247" t="s">
        <v>840</v>
      </c>
      <c r="C583" s="247" t="s">
        <v>828</v>
      </c>
      <c r="D583" s="247" t="s">
        <v>587</v>
      </c>
      <c r="E583" s="247" t="s">
        <v>212</v>
      </c>
      <c r="F583" s="318">
        <v>303765910</v>
      </c>
      <c r="G583" s="318">
        <v>0</v>
      </c>
      <c r="H583" s="318">
        <v>0</v>
      </c>
      <c r="I583" s="337">
        <v>0</v>
      </c>
      <c r="J583" s="345">
        <v>0</v>
      </c>
    </row>
    <row r="584" spans="1:10" ht="45.75" customHeight="1" x14ac:dyDescent="0.25">
      <c r="A584" s="317" t="s">
        <v>213</v>
      </c>
      <c r="B584" s="247" t="s">
        <v>840</v>
      </c>
      <c r="C584" s="247" t="s">
        <v>828</v>
      </c>
      <c r="D584" s="247" t="s">
        <v>587</v>
      </c>
      <c r="E584" s="247" t="s">
        <v>214</v>
      </c>
      <c r="F584" s="318">
        <v>303765910</v>
      </c>
      <c r="G584" s="318">
        <v>0</v>
      </c>
      <c r="H584" s="318">
        <v>0</v>
      </c>
      <c r="I584" s="337">
        <v>0</v>
      </c>
      <c r="J584" s="345">
        <v>0</v>
      </c>
    </row>
    <row r="585" spans="1:10" ht="57" customHeight="1" x14ac:dyDescent="0.25">
      <c r="A585" s="317" t="s">
        <v>1413</v>
      </c>
      <c r="B585" s="247" t="s">
        <v>840</v>
      </c>
      <c r="C585" s="247" t="s">
        <v>828</v>
      </c>
      <c r="D585" s="247" t="s">
        <v>628</v>
      </c>
      <c r="E585" s="247"/>
      <c r="F585" s="318">
        <v>0</v>
      </c>
      <c r="G585" s="318">
        <v>580000</v>
      </c>
      <c r="H585" s="318">
        <v>580000</v>
      </c>
      <c r="I585" s="337">
        <v>0</v>
      </c>
      <c r="J585" s="345">
        <f t="shared" si="8"/>
        <v>100</v>
      </c>
    </row>
    <row r="586" spans="1:10" ht="57" customHeight="1" x14ac:dyDescent="0.25">
      <c r="A586" s="317" t="s">
        <v>1455</v>
      </c>
      <c r="B586" s="247" t="s">
        <v>840</v>
      </c>
      <c r="C586" s="247" t="s">
        <v>828</v>
      </c>
      <c r="D586" s="247" t="s">
        <v>1456</v>
      </c>
      <c r="E586" s="247"/>
      <c r="F586" s="318">
        <v>0</v>
      </c>
      <c r="G586" s="318">
        <v>580000</v>
      </c>
      <c r="H586" s="318">
        <v>580000</v>
      </c>
      <c r="I586" s="337">
        <v>0</v>
      </c>
      <c r="J586" s="345">
        <f t="shared" si="8"/>
        <v>100</v>
      </c>
    </row>
    <row r="587" spans="1:10" ht="34.5" customHeight="1" x14ac:dyDescent="0.25">
      <c r="A587" s="317" t="s">
        <v>1457</v>
      </c>
      <c r="B587" s="247" t="s">
        <v>840</v>
      </c>
      <c r="C587" s="247" t="s">
        <v>828</v>
      </c>
      <c r="D587" s="247" t="s">
        <v>1458</v>
      </c>
      <c r="E587" s="247"/>
      <c r="F587" s="318">
        <v>0</v>
      </c>
      <c r="G587" s="318">
        <v>580000</v>
      </c>
      <c r="H587" s="318">
        <v>580000</v>
      </c>
      <c r="I587" s="337">
        <v>0</v>
      </c>
      <c r="J587" s="345">
        <f t="shared" si="8"/>
        <v>100</v>
      </c>
    </row>
    <row r="588" spans="1:10" ht="45.75" customHeight="1" x14ac:dyDescent="0.25">
      <c r="A588" s="317" t="s">
        <v>211</v>
      </c>
      <c r="B588" s="247" t="s">
        <v>840</v>
      </c>
      <c r="C588" s="247" t="s">
        <v>828</v>
      </c>
      <c r="D588" s="247" t="s">
        <v>1459</v>
      </c>
      <c r="E588" s="247" t="s">
        <v>212</v>
      </c>
      <c r="F588" s="318">
        <v>0</v>
      </c>
      <c r="G588" s="318">
        <v>580000</v>
      </c>
      <c r="H588" s="318">
        <v>580000</v>
      </c>
      <c r="I588" s="337">
        <v>0</v>
      </c>
      <c r="J588" s="345">
        <f t="shared" si="8"/>
        <v>100</v>
      </c>
    </row>
    <row r="589" spans="1:10" ht="45.75" customHeight="1" x14ac:dyDescent="0.25">
      <c r="A589" s="317" t="s">
        <v>213</v>
      </c>
      <c r="B589" s="247" t="s">
        <v>840</v>
      </c>
      <c r="C589" s="247" t="s">
        <v>828</v>
      </c>
      <c r="D589" s="247" t="s">
        <v>1459</v>
      </c>
      <c r="E589" s="247" t="s">
        <v>214</v>
      </c>
      <c r="F589" s="318">
        <v>0</v>
      </c>
      <c r="G589" s="318">
        <v>580000</v>
      </c>
      <c r="H589" s="318">
        <v>580000</v>
      </c>
      <c r="I589" s="337">
        <v>0</v>
      </c>
      <c r="J589" s="345">
        <f t="shared" ref="J589:J652" si="9">H589/G589*100</f>
        <v>100</v>
      </c>
    </row>
    <row r="590" spans="1:10" ht="23.25" customHeight="1" x14ac:dyDescent="0.25">
      <c r="A590" s="317" t="s">
        <v>319</v>
      </c>
      <c r="B590" s="247" t="s">
        <v>840</v>
      </c>
      <c r="C590" s="247" t="s">
        <v>831</v>
      </c>
      <c r="D590" s="247"/>
      <c r="E590" s="247"/>
      <c r="F590" s="318">
        <v>33913900</v>
      </c>
      <c r="G590" s="318">
        <v>34003900</v>
      </c>
      <c r="H590" s="318">
        <v>30642422.84</v>
      </c>
      <c r="I590" s="337">
        <v>90.353580213422816</v>
      </c>
      <c r="J590" s="345">
        <f t="shared" si="9"/>
        <v>90.1144364028832</v>
      </c>
    </row>
    <row r="591" spans="1:10" ht="23.25" customHeight="1" x14ac:dyDescent="0.25">
      <c r="A591" s="317" t="s">
        <v>967</v>
      </c>
      <c r="B591" s="247" t="s">
        <v>840</v>
      </c>
      <c r="C591" s="247" t="s">
        <v>831</v>
      </c>
      <c r="D591" s="247" t="s">
        <v>289</v>
      </c>
      <c r="E591" s="247"/>
      <c r="F591" s="318">
        <v>33913900</v>
      </c>
      <c r="G591" s="318">
        <v>34003900</v>
      </c>
      <c r="H591" s="318">
        <v>30642422.84</v>
      </c>
      <c r="I591" s="337">
        <v>90.353580213422816</v>
      </c>
      <c r="J591" s="345">
        <f t="shared" si="9"/>
        <v>90.1144364028832</v>
      </c>
    </row>
    <row r="592" spans="1:10" ht="23.25" customHeight="1" x14ac:dyDescent="0.25">
      <c r="A592" s="317" t="s">
        <v>308</v>
      </c>
      <c r="B592" s="247" t="s">
        <v>840</v>
      </c>
      <c r="C592" s="247" t="s">
        <v>831</v>
      </c>
      <c r="D592" s="247" t="s">
        <v>687</v>
      </c>
      <c r="E592" s="247"/>
      <c r="F592" s="318">
        <v>33913900</v>
      </c>
      <c r="G592" s="318">
        <v>34003900</v>
      </c>
      <c r="H592" s="318">
        <v>30642422.84</v>
      </c>
      <c r="I592" s="337">
        <v>90.353580213422816</v>
      </c>
      <c r="J592" s="345">
        <f t="shared" si="9"/>
        <v>90.1144364028832</v>
      </c>
    </row>
    <row r="593" spans="1:10" ht="57" customHeight="1" x14ac:dyDescent="0.25">
      <c r="A593" s="317" t="s">
        <v>223</v>
      </c>
      <c r="B593" s="247" t="s">
        <v>840</v>
      </c>
      <c r="C593" s="247" t="s">
        <v>831</v>
      </c>
      <c r="D593" s="247" t="s">
        <v>688</v>
      </c>
      <c r="E593" s="247"/>
      <c r="F593" s="318">
        <v>33913900</v>
      </c>
      <c r="G593" s="318">
        <v>34003900</v>
      </c>
      <c r="H593" s="318">
        <v>30642422.84</v>
      </c>
      <c r="I593" s="337">
        <v>90.353580213422816</v>
      </c>
      <c r="J593" s="345">
        <f t="shared" si="9"/>
        <v>90.1144364028832</v>
      </c>
    </row>
    <row r="594" spans="1:10" ht="113.25" customHeight="1" x14ac:dyDescent="0.25">
      <c r="A594" s="317" t="s">
        <v>208</v>
      </c>
      <c r="B594" s="247" t="s">
        <v>840</v>
      </c>
      <c r="C594" s="247" t="s">
        <v>831</v>
      </c>
      <c r="D594" s="247" t="s">
        <v>588</v>
      </c>
      <c r="E594" s="247" t="s">
        <v>189</v>
      </c>
      <c r="F594" s="318">
        <v>32668900</v>
      </c>
      <c r="G594" s="318">
        <v>32758900</v>
      </c>
      <c r="H594" s="318">
        <v>29500868.68</v>
      </c>
      <c r="I594" s="337">
        <v>90.302607923743977</v>
      </c>
      <c r="J594" s="345">
        <f t="shared" si="9"/>
        <v>90.054515505709901</v>
      </c>
    </row>
    <row r="595" spans="1:10" ht="34.5" customHeight="1" x14ac:dyDescent="0.25">
      <c r="A595" s="317" t="s">
        <v>209</v>
      </c>
      <c r="B595" s="247" t="s">
        <v>840</v>
      </c>
      <c r="C595" s="247" t="s">
        <v>831</v>
      </c>
      <c r="D595" s="247" t="s">
        <v>588</v>
      </c>
      <c r="E595" s="247" t="s">
        <v>191</v>
      </c>
      <c r="F595" s="318">
        <v>32668900</v>
      </c>
      <c r="G595" s="318">
        <v>32758900</v>
      </c>
      <c r="H595" s="318">
        <v>29500868.68</v>
      </c>
      <c r="I595" s="337">
        <v>90.302607923743977</v>
      </c>
      <c r="J595" s="345">
        <f t="shared" si="9"/>
        <v>90.054515505709901</v>
      </c>
    </row>
    <row r="596" spans="1:10" ht="45.75" customHeight="1" x14ac:dyDescent="0.25">
      <c r="A596" s="317" t="s">
        <v>211</v>
      </c>
      <c r="B596" s="247" t="s">
        <v>840</v>
      </c>
      <c r="C596" s="247" t="s">
        <v>831</v>
      </c>
      <c r="D596" s="247" t="s">
        <v>588</v>
      </c>
      <c r="E596" s="247" t="s">
        <v>212</v>
      </c>
      <c r="F596" s="318">
        <v>1245000</v>
      </c>
      <c r="G596" s="318">
        <v>1245000</v>
      </c>
      <c r="H596" s="318">
        <v>1141554.1599999999</v>
      </c>
      <c r="I596" s="337">
        <v>91.691097188755009</v>
      </c>
      <c r="J596" s="345">
        <f t="shared" si="9"/>
        <v>91.691097188755009</v>
      </c>
    </row>
    <row r="597" spans="1:10" ht="45.75" customHeight="1" x14ac:dyDescent="0.25">
      <c r="A597" s="317" t="s">
        <v>213</v>
      </c>
      <c r="B597" s="247" t="s">
        <v>840</v>
      </c>
      <c r="C597" s="247" t="s">
        <v>831</v>
      </c>
      <c r="D597" s="247" t="s">
        <v>588</v>
      </c>
      <c r="E597" s="247" t="s">
        <v>214</v>
      </c>
      <c r="F597" s="318">
        <v>1245000</v>
      </c>
      <c r="G597" s="318">
        <v>1245000</v>
      </c>
      <c r="H597" s="318">
        <v>1141554.1599999999</v>
      </c>
      <c r="I597" s="337">
        <v>91.691097188755009</v>
      </c>
      <c r="J597" s="345">
        <f t="shared" si="9"/>
        <v>91.691097188755009</v>
      </c>
    </row>
    <row r="598" spans="1:10" ht="15" customHeight="1" x14ac:dyDescent="0.25">
      <c r="A598" s="317" t="s">
        <v>915</v>
      </c>
      <c r="B598" s="247" t="s">
        <v>842</v>
      </c>
      <c r="C598" s="247"/>
      <c r="D598" s="247"/>
      <c r="E598" s="247"/>
      <c r="F598" s="318">
        <v>252037700</v>
      </c>
      <c r="G598" s="318">
        <v>262379300</v>
      </c>
      <c r="H598" s="318">
        <v>255900237.34999999</v>
      </c>
      <c r="I598" s="337">
        <v>101.53252364626404</v>
      </c>
      <c r="J598" s="345">
        <f t="shared" si="9"/>
        <v>97.53065022659942</v>
      </c>
    </row>
    <row r="599" spans="1:10" ht="15" customHeight="1" x14ac:dyDescent="0.25">
      <c r="A599" s="317" t="s">
        <v>320</v>
      </c>
      <c r="B599" s="247" t="s">
        <v>842</v>
      </c>
      <c r="C599" s="247" t="s">
        <v>828</v>
      </c>
      <c r="D599" s="247"/>
      <c r="E599" s="247"/>
      <c r="F599" s="318">
        <v>17000000</v>
      </c>
      <c r="G599" s="318">
        <v>17130000</v>
      </c>
      <c r="H599" s="318">
        <v>16953939.52</v>
      </c>
      <c r="I599" s="337">
        <v>99.729056</v>
      </c>
      <c r="J599" s="345">
        <f t="shared" si="9"/>
        <v>98.972209690601289</v>
      </c>
    </row>
    <row r="600" spans="1:10" ht="34.5" customHeight="1" x14ac:dyDescent="0.25">
      <c r="A600" s="317" t="s">
        <v>602</v>
      </c>
      <c r="B600" s="247" t="s">
        <v>842</v>
      </c>
      <c r="C600" s="247" t="s">
        <v>828</v>
      </c>
      <c r="D600" s="247" t="s">
        <v>311</v>
      </c>
      <c r="E600" s="247"/>
      <c r="F600" s="318">
        <v>14000000</v>
      </c>
      <c r="G600" s="318">
        <v>13210000</v>
      </c>
      <c r="H600" s="318">
        <v>13120391.130000001</v>
      </c>
      <c r="I600" s="337">
        <v>93.717079500000011</v>
      </c>
      <c r="J600" s="345">
        <f t="shared" si="9"/>
        <v>99.321658819076461</v>
      </c>
    </row>
    <row r="601" spans="1:10" ht="23.25" customHeight="1" x14ac:dyDescent="0.25">
      <c r="A601" s="317" t="s">
        <v>603</v>
      </c>
      <c r="B601" s="247" t="s">
        <v>842</v>
      </c>
      <c r="C601" s="247" t="s">
        <v>828</v>
      </c>
      <c r="D601" s="247" t="s">
        <v>340</v>
      </c>
      <c r="E601" s="247"/>
      <c r="F601" s="318">
        <v>14000000</v>
      </c>
      <c r="G601" s="318">
        <v>13210000</v>
      </c>
      <c r="H601" s="318">
        <v>13120391.130000001</v>
      </c>
      <c r="I601" s="337">
        <v>93.717079500000011</v>
      </c>
      <c r="J601" s="345">
        <f t="shared" si="9"/>
        <v>99.321658819076461</v>
      </c>
    </row>
    <row r="602" spans="1:10" ht="68.25" customHeight="1" x14ac:dyDescent="0.25">
      <c r="A602" s="317" t="s">
        <v>689</v>
      </c>
      <c r="B602" s="247" t="s">
        <v>842</v>
      </c>
      <c r="C602" s="247" t="s">
        <v>828</v>
      </c>
      <c r="D602" s="247" t="s">
        <v>1111</v>
      </c>
      <c r="E602" s="247"/>
      <c r="F602" s="318">
        <v>14000000</v>
      </c>
      <c r="G602" s="318">
        <v>13210000</v>
      </c>
      <c r="H602" s="318">
        <v>13120391.130000001</v>
      </c>
      <c r="I602" s="337">
        <v>93.717079500000011</v>
      </c>
      <c r="J602" s="345">
        <f t="shared" si="9"/>
        <v>99.321658819076461</v>
      </c>
    </row>
    <row r="603" spans="1:10" ht="23.25" customHeight="1" x14ac:dyDescent="0.25">
      <c r="A603" s="317" t="s">
        <v>298</v>
      </c>
      <c r="B603" s="247" t="s">
        <v>842</v>
      </c>
      <c r="C603" s="247" t="s">
        <v>828</v>
      </c>
      <c r="D603" s="247" t="s">
        <v>1112</v>
      </c>
      <c r="E603" s="247" t="s">
        <v>299</v>
      </c>
      <c r="F603" s="318">
        <v>14000000</v>
      </c>
      <c r="G603" s="318">
        <v>13210000</v>
      </c>
      <c r="H603" s="318">
        <v>13120391.130000001</v>
      </c>
      <c r="I603" s="337">
        <v>93.717079500000011</v>
      </c>
      <c r="J603" s="345">
        <f t="shared" si="9"/>
        <v>99.321658819076461</v>
      </c>
    </row>
    <row r="604" spans="1:10" ht="34.5" customHeight="1" x14ac:dyDescent="0.25">
      <c r="A604" s="317" t="s">
        <v>322</v>
      </c>
      <c r="B604" s="247" t="s">
        <v>842</v>
      </c>
      <c r="C604" s="247" t="s">
        <v>828</v>
      </c>
      <c r="D604" s="247" t="s">
        <v>1112</v>
      </c>
      <c r="E604" s="247" t="s">
        <v>323</v>
      </c>
      <c r="F604" s="318">
        <v>14000000</v>
      </c>
      <c r="G604" s="318">
        <v>13210000</v>
      </c>
      <c r="H604" s="318">
        <v>13120391.130000001</v>
      </c>
      <c r="I604" s="337">
        <v>93.717079500000011</v>
      </c>
      <c r="J604" s="345">
        <f t="shared" si="9"/>
        <v>99.321658819076461</v>
      </c>
    </row>
    <row r="605" spans="1:10" ht="15" customHeight="1" x14ac:dyDescent="0.25">
      <c r="A605" s="317" t="s">
        <v>598</v>
      </c>
      <c r="B605" s="247" t="s">
        <v>842</v>
      </c>
      <c r="C605" s="247" t="s">
        <v>828</v>
      </c>
      <c r="D605" s="247" t="s">
        <v>207</v>
      </c>
      <c r="E605" s="247"/>
      <c r="F605" s="318">
        <v>3000000</v>
      </c>
      <c r="G605" s="318">
        <v>3920000</v>
      </c>
      <c r="H605" s="318">
        <v>3833548.39</v>
      </c>
      <c r="I605" s="337">
        <v>127.78494633333332</v>
      </c>
      <c r="J605" s="345">
        <f t="shared" si="9"/>
        <v>97.794601785714292</v>
      </c>
    </row>
    <row r="606" spans="1:10" ht="23.25" customHeight="1" x14ac:dyDescent="0.25">
      <c r="A606" s="317" t="s">
        <v>298</v>
      </c>
      <c r="B606" s="247" t="s">
        <v>842</v>
      </c>
      <c r="C606" s="247" t="s">
        <v>828</v>
      </c>
      <c r="D606" s="247" t="s">
        <v>589</v>
      </c>
      <c r="E606" s="247" t="s">
        <v>299</v>
      </c>
      <c r="F606" s="318">
        <v>3000000</v>
      </c>
      <c r="G606" s="318">
        <v>3920000</v>
      </c>
      <c r="H606" s="318">
        <v>3833548.39</v>
      </c>
      <c r="I606" s="337">
        <v>127.78494633333332</v>
      </c>
      <c r="J606" s="345">
        <f t="shared" si="9"/>
        <v>97.794601785714292</v>
      </c>
    </row>
    <row r="607" spans="1:10" ht="45.75" customHeight="1" x14ac:dyDescent="0.25">
      <c r="A607" s="317" t="s">
        <v>300</v>
      </c>
      <c r="B607" s="247" t="s">
        <v>842</v>
      </c>
      <c r="C607" s="247" t="s">
        <v>828</v>
      </c>
      <c r="D607" s="247" t="s">
        <v>589</v>
      </c>
      <c r="E607" s="247" t="s">
        <v>301</v>
      </c>
      <c r="F607" s="318">
        <v>3000000</v>
      </c>
      <c r="G607" s="318">
        <v>3920000</v>
      </c>
      <c r="H607" s="318">
        <v>3833548.39</v>
      </c>
      <c r="I607" s="337">
        <v>127.78494633333332</v>
      </c>
      <c r="J607" s="345">
        <f t="shared" si="9"/>
        <v>97.794601785714292</v>
      </c>
    </row>
    <row r="608" spans="1:10" ht="23.25" customHeight="1" x14ac:dyDescent="0.25">
      <c r="A608" s="317" t="s">
        <v>324</v>
      </c>
      <c r="B608" s="247" t="s">
        <v>842</v>
      </c>
      <c r="C608" s="247" t="s">
        <v>830</v>
      </c>
      <c r="D608" s="247"/>
      <c r="E608" s="247"/>
      <c r="F608" s="318">
        <v>60689700</v>
      </c>
      <c r="G608" s="318">
        <v>59181300</v>
      </c>
      <c r="H608" s="318">
        <v>55773264.490000002</v>
      </c>
      <c r="I608" s="337">
        <v>91.899061109216234</v>
      </c>
      <c r="J608" s="345">
        <f t="shared" si="9"/>
        <v>94.241364231606951</v>
      </c>
    </row>
    <row r="609" spans="1:10" ht="23.25" customHeight="1" x14ac:dyDescent="0.25">
      <c r="A609" s="317" t="s">
        <v>690</v>
      </c>
      <c r="B609" s="247" t="s">
        <v>842</v>
      </c>
      <c r="C609" s="247" t="s">
        <v>830</v>
      </c>
      <c r="D609" s="247" t="s">
        <v>316</v>
      </c>
      <c r="E609" s="247"/>
      <c r="F609" s="318">
        <v>2436700</v>
      </c>
      <c r="G609" s="318">
        <v>2436700</v>
      </c>
      <c r="H609" s="318">
        <v>1800637.88</v>
      </c>
      <c r="I609" s="337">
        <v>73.896576517421096</v>
      </c>
      <c r="J609" s="345">
        <f t="shared" si="9"/>
        <v>73.896576517421096</v>
      </c>
    </row>
    <row r="610" spans="1:10" ht="45.75" customHeight="1" x14ac:dyDescent="0.25">
      <c r="A610" s="317" t="s">
        <v>691</v>
      </c>
      <c r="B610" s="247" t="s">
        <v>842</v>
      </c>
      <c r="C610" s="247" t="s">
        <v>830</v>
      </c>
      <c r="D610" s="247" t="s">
        <v>692</v>
      </c>
      <c r="E610" s="247"/>
      <c r="F610" s="318">
        <v>2436700</v>
      </c>
      <c r="G610" s="318">
        <v>2436700</v>
      </c>
      <c r="H610" s="318">
        <v>1800637.88</v>
      </c>
      <c r="I610" s="337">
        <v>73.896576517421096</v>
      </c>
      <c r="J610" s="345">
        <f t="shared" si="9"/>
        <v>73.896576517421096</v>
      </c>
    </row>
    <row r="611" spans="1:10" ht="45.75" customHeight="1" x14ac:dyDescent="0.25">
      <c r="A611" s="317" t="s">
        <v>1113</v>
      </c>
      <c r="B611" s="247" t="s">
        <v>842</v>
      </c>
      <c r="C611" s="247" t="s">
        <v>830</v>
      </c>
      <c r="D611" s="247" t="s">
        <v>1114</v>
      </c>
      <c r="E611" s="247"/>
      <c r="F611" s="318">
        <v>2436700</v>
      </c>
      <c r="G611" s="318">
        <v>2436700</v>
      </c>
      <c r="H611" s="318">
        <v>1800637.88</v>
      </c>
      <c r="I611" s="337">
        <v>73.896576517421096</v>
      </c>
      <c r="J611" s="345">
        <f t="shared" si="9"/>
        <v>73.896576517421096</v>
      </c>
    </row>
    <row r="612" spans="1:10" ht="23.25" customHeight="1" x14ac:dyDescent="0.25">
      <c r="A612" s="317" t="s">
        <v>298</v>
      </c>
      <c r="B612" s="247" t="s">
        <v>842</v>
      </c>
      <c r="C612" s="247" t="s">
        <v>830</v>
      </c>
      <c r="D612" s="247" t="s">
        <v>1115</v>
      </c>
      <c r="E612" s="247" t="s">
        <v>299</v>
      </c>
      <c r="F612" s="318">
        <v>2436700</v>
      </c>
      <c r="G612" s="318">
        <v>2436700</v>
      </c>
      <c r="H612" s="318">
        <v>1800637.88</v>
      </c>
      <c r="I612" s="337">
        <v>73.896576517421096</v>
      </c>
      <c r="J612" s="345">
        <f t="shared" si="9"/>
        <v>73.896576517421096</v>
      </c>
    </row>
    <row r="613" spans="1:10" ht="45.75" customHeight="1" x14ac:dyDescent="0.25">
      <c r="A613" s="317" t="s">
        <v>300</v>
      </c>
      <c r="B613" s="247" t="s">
        <v>842</v>
      </c>
      <c r="C613" s="247" t="s">
        <v>830</v>
      </c>
      <c r="D613" s="247" t="s">
        <v>1115</v>
      </c>
      <c r="E613" s="247" t="s">
        <v>301</v>
      </c>
      <c r="F613" s="318">
        <v>2436700</v>
      </c>
      <c r="G613" s="318">
        <v>2436700</v>
      </c>
      <c r="H613" s="318">
        <v>1800637.88</v>
      </c>
      <c r="I613" s="337">
        <v>73.896576517421096</v>
      </c>
      <c r="J613" s="345">
        <f t="shared" si="9"/>
        <v>73.896576517421096</v>
      </c>
    </row>
    <row r="614" spans="1:10" ht="34.5" customHeight="1" x14ac:dyDescent="0.25">
      <c r="A614" s="317" t="s">
        <v>602</v>
      </c>
      <c r="B614" s="247" t="s">
        <v>842</v>
      </c>
      <c r="C614" s="247" t="s">
        <v>830</v>
      </c>
      <c r="D614" s="247" t="s">
        <v>311</v>
      </c>
      <c r="E614" s="247"/>
      <c r="F614" s="318">
        <v>44330000</v>
      </c>
      <c r="G614" s="318">
        <v>41741600</v>
      </c>
      <c r="H614" s="318">
        <v>39621720.439999998</v>
      </c>
      <c r="I614" s="337">
        <v>89.379021971576805</v>
      </c>
      <c r="J614" s="345">
        <f t="shared" si="9"/>
        <v>94.921422370009765</v>
      </c>
    </row>
    <row r="615" spans="1:10" ht="23.25" customHeight="1" x14ac:dyDescent="0.25">
      <c r="A615" s="317" t="s">
        <v>603</v>
      </c>
      <c r="B615" s="247" t="s">
        <v>842</v>
      </c>
      <c r="C615" s="247" t="s">
        <v>830</v>
      </c>
      <c r="D615" s="247" t="s">
        <v>340</v>
      </c>
      <c r="E615" s="247"/>
      <c r="F615" s="318">
        <v>43330000</v>
      </c>
      <c r="G615" s="318">
        <v>41441600</v>
      </c>
      <c r="H615" s="318">
        <v>39323220.280000001</v>
      </c>
      <c r="I615" s="337">
        <v>90.752873944149542</v>
      </c>
      <c r="J615" s="345">
        <f t="shared" si="9"/>
        <v>94.888277190069886</v>
      </c>
    </row>
    <row r="616" spans="1:10" ht="57" customHeight="1" x14ac:dyDescent="0.25">
      <c r="A616" s="317" t="s">
        <v>1116</v>
      </c>
      <c r="B616" s="247" t="s">
        <v>842</v>
      </c>
      <c r="C616" s="247" t="s">
        <v>830</v>
      </c>
      <c r="D616" s="247" t="s">
        <v>1117</v>
      </c>
      <c r="E616" s="247"/>
      <c r="F616" s="318">
        <v>21200000</v>
      </c>
      <c r="G616" s="318">
        <v>24475900</v>
      </c>
      <c r="H616" s="318">
        <v>22390720.280000001</v>
      </c>
      <c r="I616" s="337">
        <v>105.61660509433963</v>
      </c>
      <c r="J616" s="345">
        <f t="shared" si="9"/>
        <v>91.480682140391167</v>
      </c>
    </row>
    <row r="617" spans="1:10" ht="23.25" customHeight="1" x14ac:dyDescent="0.25">
      <c r="A617" s="317" t="s">
        <v>298</v>
      </c>
      <c r="B617" s="247" t="s">
        <v>842</v>
      </c>
      <c r="C617" s="247" t="s">
        <v>830</v>
      </c>
      <c r="D617" s="247" t="s">
        <v>1118</v>
      </c>
      <c r="E617" s="247" t="s">
        <v>299</v>
      </c>
      <c r="F617" s="318">
        <v>21200000</v>
      </c>
      <c r="G617" s="318">
        <v>24475900</v>
      </c>
      <c r="H617" s="318">
        <v>22390720.280000001</v>
      </c>
      <c r="I617" s="337">
        <v>105.61660509433963</v>
      </c>
      <c r="J617" s="345">
        <f t="shared" si="9"/>
        <v>91.480682140391167</v>
      </c>
    </row>
    <row r="618" spans="1:10" ht="45.75" customHeight="1" x14ac:dyDescent="0.25">
      <c r="A618" s="317" t="s">
        <v>300</v>
      </c>
      <c r="B618" s="247" t="s">
        <v>842</v>
      </c>
      <c r="C618" s="247" t="s">
        <v>830</v>
      </c>
      <c r="D618" s="247" t="s">
        <v>1118</v>
      </c>
      <c r="E618" s="247" t="s">
        <v>301</v>
      </c>
      <c r="F618" s="318">
        <v>21200000</v>
      </c>
      <c r="G618" s="318">
        <v>24475900</v>
      </c>
      <c r="H618" s="318">
        <v>22390720.280000001</v>
      </c>
      <c r="I618" s="337">
        <v>105.61660509433963</v>
      </c>
      <c r="J618" s="345">
        <f t="shared" si="9"/>
        <v>91.480682140391167</v>
      </c>
    </row>
    <row r="619" spans="1:10" ht="34.5" customHeight="1" x14ac:dyDescent="0.25">
      <c r="A619" s="317" t="s">
        <v>612</v>
      </c>
      <c r="B619" s="247" t="s">
        <v>842</v>
      </c>
      <c r="C619" s="247" t="s">
        <v>830</v>
      </c>
      <c r="D619" s="247" t="s">
        <v>613</v>
      </c>
      <c r="E619" s="247"/>
      <c r="F619" s="318">
        <v>22130000</v>
      </c>
      <c r="G619" s="318">
        <v>16965700</v>
      </c>
      <c r="H619" s="318">
        <v>16932500</v>
      </c>
      <c r="I619" s="337">
        <v>76.51378219611388</v>
      </c>
      <c r="J619" s="345">
        <f t="shared" si="9"/>
        <v>99.804311051120791</v>
      </c>
    </row>
    <row r="620" spans="1:10" ht="23.25" customHeight="1" x14ac:dyDescent="0.25">
      <c r="A620" s="317" t="s">
        <v>298</v>
      </c>
      <c r="B620" s="247" t="s">
        <v>842</v>
      </c>
      <c r="C620" s="247" t="s">
        <v>830</v>
      </c>
      <c r="D620" s="247" t="s">
        <v>557</v>
      </c>
      <c r="E620" s="247" t="s">
        <v>299</v>
      </c>
      <c r="F620" s="318">
        <v>22130000</v>
      </c>
      <c r="G620" s="318">
        <v>16965700</v>
      </c>
      <c r="H620" s="318">
        <v>16932500</v>
      </c>
      <c r="I620" s="337">
        <v>76.51378219611388</v>
      </c>
      <c r="J620" s="345">
        <f t="shared" si="9"/>
        <v>99.804311051120791</v>
      </c>
    </row>
    <row r="621" spans="1:10" ht="45.75" customHeight="1" x14ac:dyDescent="0.25">
      <c r="A621" s="317" t="s">
        <v>300</v>
      </c>
      <c r="B621" s="247" t="s">
        <v>842</v>
      </c>
      <c r="C621" s="247" t="s">
        <v>830</v>
      </c>
      <c r="D621" s="247" t="s">
        <v>557</v>
      </c>
      <c r="E621" s="247" t="s">
        <v>301</v>
      </c>
      <c r="F621" s="318">
        <v>22130000</v>
      </c>
      <c r="G621" s="318">
        <v>16965700</v>
      </c>
      <c r="H621" s="318">
        <v>16932500</v>
      </c>
      <c r="I621" s="337">
        <v>76.51378219611388</v>
      </c>
      <c r="J621" s="345">
        <f t="shared" si="9"/>
        <v>99.804311051120791</v>
      </c>
    </row>
    <row r="622" spans="1:10" ht="57" customHeight="1" x14ac:dyDescent="0.25">
      <c r="A622" s="317" t="s">
        <v>1119</v>
      </c>
      <c r="B622" s="247" t="s">
        <v>842</v>
      </c>
      <c r="C622" s="247" t="s">
        <v>830</v>
      </c>
      <c r="D622" s="247" t="s">
        <v>1120</v>
      </c>
      <c r="E622" s="247"/>
      <c r="F622" s="318">
        <v>1000000</v>
      </c>
      <c r="G622" s="318">
        <v>300000</v>
      </c>
      <c r="H622" s="318">
        <v>298500.15999999997</v>
      </c>
      <c r="I622" s="337">
        <v>29.850015999999997</v>
      </c>
      <c r="J622" s="345">
        <f t="shared" si="9"/>
        <v>99.500053333333327</v>
      </c>
    </row>
    <row r="623" spans="1:10" ht="90.75" customHeight="1" x14ac:dyDescent="0.25">
      <c r="A623" s="317" t="s">
        <v>1121</v>
      </c>
      <c r="B623" s="247" t="s">
        <v>842</v>
      </c>
      <c r="C623" s="247" t="s">
        <v>830</v>
      </c>
      <c r="D623" s="247" t="s">
        <v>1122</v>
      </c>
      <c r="E623" s="247"/>
      <c r="F623" s="318">
        <v>1000000</v>
      </c>
      <c r="G623" s="318">
        <v>300000</v>
      </c>
      <c r="H623" s="318">
        <v>298500.15999999997</v>
      </c>
      <c r="I623" s="337">
        <v>29.850015999999997</v>
      </c>
      <c r="J623" s="345">
        <f t="shared" si="9"/>
        <v>99.500053333333327</v>
      </c>
    </row>
    <row r="624" spans="1:10" ht="45.75" customHeight="1" x14ac:dyDescent="0.25">
      <c r="A624" s="317" t="s">
        <v>211</v>
      </c>
      <c r="B624" s="247" t="s">
        <v>842</v>
      </c>
      <c r="C624" s="247" t="s">
        <v>830</v>
      </c>
      <c r="D624" s="247" t="s">
        <v>1123</v>
      </c>
      <c r="E624" s="247" t="s">
        <v>212</v>
      </c>
      <c r="F624" s="318">
        <v>1000000</v>
      </c>
      <c r="G624" s="318">
        <v>300000</v>
      </c>
      <c r="H624" s="318">
        <v>298500.15999999997</v>
      </c>
      <c r="I624" s="337">
        <v>29.850015999999997</v>
      </c>
      <c r="J624" s="345">
        <f t="shared" si="9"/>
        <v>99.500053333333327</v>
      </c>
    </row>
    <row r="625" spans="1:10" ht="45.75" customHeight="1" x14ac:dyDescent="0.25">
      <c r="A625" s="317" t="s">
        <v>213</v>
      </c>
      <c r="B625" s="247" t="s">
        <v>842</v>
      </c>
      <c r="C625" s="247" t="s">
        <v>830</v>
      </c>
      <c r="D625" s="247" t="s">
        <v>1123</v>
      </c>
      <c r="E625" s="247" t="s">
        <v>214</v>
      </c>
      <c r="F625" s="318">
        <v>1000000</v>
      </c>
      <c r="G625" s="318">
        <v>300000</v>
      </c>
      <c r="H625" s="318">
        <v>298500.15999999997</v>
      </c>
      <c r="I625" s="337">
        <v>29.850015999999997</v>
      </c>
      <c r="J625" s="345">
        <f t="shared" si="9"/>
        <v>99.500053333333327</v>
      </c>
    </row>
    <row r="626" spans="1:10" ht="23.25" customHeight="1" x14ac:dyDescent="0.25">
      <c r="A626" s="317" t="s">
        <v>604</v>
      </c>
      <c r="B626" s="247" t="s">
        <v>842</v>
      </c>
      <c r="C626" s="247" t="s">
        <v>830</v>
      </c>
      <c r="D626" s="247" t="s">
        <v>220</v>
      </c>
      <c r="E626" s="247"/>
      <c r="F626" s="318">
        <v>13923000</v>
      </c>
      <c r="G626" s="318">
        <v>13923000</v>
      </c>
      <c r="H626" s="318">
        <v>13270906.17</v>
      </c>
      <c r="I626" s="337">
        <v>95.31642727860374</v>
      </c>
      <c r="J626" s="345">
        <f t="shared" si="9"/>
        <v>95.31642727860374</v>
      </c>
    </row>
    <row r="627" spans="1:10" ht="45.75" customHeight="1" x14ac:dyDescent="0.25">
      <c r="A627" s="317" t="s">
        <v>1124</v>
      </c>
      <c r="B627" s="247" t="s">
        <v>842</v>
      </c>
      <c r="C627" s="247" t="s">
        <v>830</v>
      </c>
      <c r="D627" s="247" t="s">
        <v>1125</v>
      </c>
      <c r="E627" s="247"/>
      <c r="F627" s="318">
        <v>3157000</v>
      </c>
      <c r="G627" s="318">
        <v>3157000</v>
      </c>
      <c r="H627" s="318">
        <v>2505384</v>
      </c>
      <c r="I627" s="337">
        <v>79.359645232815964</v>
      </c>
      <c r="J627" s="345">
        <f t="shared" si="9"/>
        <v>79.359645232815964</v>
      </c>
    </row>
    <row r="628" spans="1:10" ht="102" customHeight="1" x14ac:dyDescent="0.25">
      <c r="A628" s="317" t="s">
        <v>1126</v>
      </c>
      <c r="B628" s="247" t="s">
        <v>842</v>
      </c>
      <c r="C628" s="247" t="s">
        <v>830</v>
      </c>
      <c r="D628" s="247" t="s">
        <v>1127</v>
      </c>
      <c r="E628" s="247"/>
      <c r="F628" s="318">
        <v>3157000</v>
      </c>
      <c r="G628" s="318">
        <v>3157000</v>
      </c>
      <c r="H628" s="318">
        <v>2505384</v>
      </c>
      <c r="I628" s="337">
        <v>79.359645232815964</v>
      </c>
      <c r="J628" s="345">
        <f t="shared" si="9"/>
        <v>79.359645232815964</v>
      </c>
    </row>
    <row r="629" spans="1:10" ht="23.25" customHeight="1" x14ac:dyDescent="0.25">
      <c r="A629" s="317" t="s">
        <v>298</v>
      </c>
      <c r="B629" s="247" t="s">
        <v>842</v>
      </c>
      <c r="C629" s="247" t="s">
        <v>830</v>
      </c>
      <c r="D629" s="247" t="s">
        <v>1128</v>
      </c>
      <c r="E629" s="247" t="s">
        <v>299</v>
      </c>
      <c r="F629" s="318">
        <v>3157000</v>
      </c>
      <c r="G629" s="318">
        <v>3157000</v>
      </c>
      <c r="H629" s="318">
        <v>2505384</v>
      </c>
      <c r="I629" s="337">
        <v>79.359645232815964</v>
      </c>
      <c r="J629" s="345">
        <f t="shared" si="9"/>
        <v>79.359645232815964</v>
      </c>
    </row>
    <row r="630" spans="1:10" ht="45.75" customHeight="1" x14ac:dyDescent="0.25">
      <c r="A630" s="317" t="s">
        <v>300</v>
      </c>
      <c r="B630" s="247" t="s">
        <v>842</v>
      </c>
      <c r="C630" s="247" t="s">
        <v>830</v>
      </c>
      <c r="D630" s="247" t="s">
        <v>1128</v>
      </c>
      <c r="E630" s="247" t="s">
        <v>301</v>
      </c>
      <c r="F630" s="318">
        <v>3157000</v>
      </c>
      <c r="G630" s="318">
        <v>3157000</v>
      </c>
      <c r="H630" s="318">
        <v>2505384</v>
      </c>
      <c r="I630" s="337">
        <v>79.359645232815964</v>
      </c>
      <c r="J630" s="345">
        <f t="shared" si="9"/>
        <v>79.359645232815964</v>
      </c>
    </row>
    <row r="631" spans="1:10" ht="45.75" customHeight="1" x14ac:dyDescent="0.25">
      <c r="A631" s="317" t="s">
        <v>1460</v>
      </c>
      <c r="B631" s="247" t="s">
        <v>842</v>
      </c>
      <c r="C631" s="247" t="s">
        <v>830</v>
      </c>
      <c r="D631" s="247" t="s">
        <v>1461</v>
      </c>
      <c r="E631" s="247"/>
      <c r="F631" s="318">
        <v>10766000</v>
      </c>
      <c r="G631" s="318">
        <v>10766000</v>
      </c>
      <c r="H631" s="318">
        <v>10765522.17</v>
      </c>
      <c r="I631" s="337">
        <v>99.995561675645547</v>
      </c>
      <c r="J631" s="345">
        <f t="shared" si="9"/>
        <v>99.995561675645547</v>
      </c>
    </row>
    <row r="632" spans="1:10" ht="102" customHeight="1" x14ac:dyDescent="0.25">
      <c r="A632" s="317" t="s">
        <v>1462</v>
      </c>
      <c r="B632" s="247" t="s">
        <v>842</v>
      </c>
      <c r="C632" s="247" t="s">
        <v>830</v>
      </c>
      <c r="D632" s="247" t="s">
        <v>1463</v>
      </c>
      <c r="E632" s="247"/>
      <c r="F632" s="318">
        <v>10766000</v>
      </c>
      <c r="G632" s="318">
        <v>10766000</v>
      </c>
      <c r="H632" s="318">
        <v>10765522.17</v>
      </c>
      <c r="I632" s="337">
        <v>99.995561675645547</v>
      </c>
      <c r="J632" s="345">
        <f t="shared" si="9"/>
        <v>99.995561675645547</v>
      </c>
    </row>
    <row r="633" spans="1:10" ht="23.25" customHeight="1" x14ac:dyDescent="0.25">
      <c r="A633" s="317" t="s">
        <v>298</v>
      </c>
      <c r="B633" s="247" t="s">
        <v>842</v>
      </c>
      <c r="C633" s="247" t="s">
        <v>830</v>
      </c>
      <c r="D633" s="247" t="s">
        <v>1464</v>
      </c>
      <c r="E633" s="247" t="s">
        <v>299</v>
      </c>
      <c r="F633" s="318">
        <v>10766000</v>
      </c>
      <c r="G633" s="318">
        <v>10766000</v>
      </c>
      <c r="H633" s="318">
        <v>10765522.17</v>
      </c>
      <c r="I633" s="337">
        <v>99.995561675645547</v>
      </c>
      <c r="J633" s="345">
        <f t="shared" si="9"/>
        <v>99.995561675645547</v>
      </c>
    </row>
    <row r="634" spans="1:10" ht="45.75" customHeight="1" x14ac:dyDescent="0.25">
      <c r="A634" s="317" t="s">
        <v>300</v>
      </c>
      <c r="B634" s="247" t="s">
        <v>842</v>
      </c>
      <c r="C634" s="247" t="s">
        <v>830</v>
      </c>
      <c r="D634" s="247" t="s">
        <v>1464</v>
      </c>
      <c r="E634" s="247" t="s">
        <v>301</v>
      </c>
      <c r="F634" s="318">
        <v>10766000</v>
      </c>
      <c r="G634" s="318">
        <v>10766000</v>
      </c>
      <c r="H634" s="318">
        <v>10765522.17</v>
      </c>
      <c r="I634" s="337">
        <v>99.995561675645547</v>
      </c>
      <c r="J634" s="345">
        <f t="shared" si="9"/>
        <v>99.995561675645547</v>
      </c>
    </row>
    <row r="635" spans="1:10" ht="15" customHeight="1" x14ac:dyDescent="0.25">
      <c r="A635" s="317" t="s">
        <v>598</v>
      </c>
      <c r="B635" s="247" t="s">
        <v>842</v>
      </c>
      <c r="C635" s="247" t="s">
        <v>830</v>
      </c>
      <c r="D635" s="247" t="s">
        <v>207</v>
      </c>
      <c r="E635" s="247"/>
      <c r="F635" s="318">
        <v>0</v>
      </c>
      <c r="G635" s="318">
        <v>1080000</v>
      </c>
      <c r="H635" s="318">
        <v>1080000</v>
      </c>
      <c r="I635" s="337">
        <v>0</v>
      </c>
      <c r="J635" s="345">
        <f t="shared" si="9"/>
        <v>100</v>
      </c>
    </row>
    <row r="636" spans="1:10" ht="23.25" customHeight="1" x14ac:dyDescent="0.25">
      <c r="A636" s="317" t="s">
        <v>298</v>
      </c>
      <c r="B636" s="247" t="s">
        <v>842</v>
      </c>
      <c r="C636" s="247" t="s">
        <v>830</v>
      </c>
      <c r="D636" s="247" t="s">
        <v>556</v>
      </c>
      <c r="E636" s="247" t="s">
        <v>299</v>
      </c>
      <c r="F636" s="318">
        <v>0</v>
      </c>
      <c r="G636" s="318">
        <v>1080000</v>
      </c>
      <c r="H636" s="318">
        <v>1080000</v>
      </c>
      <c r="I636" s="337">
        <v>0</v>
      </c>
      <c r="J636" s="345">
        <f t="shared" si="9"/>
        <v>100</v>
      </c>
    </row>
    <row r="637" spans="1:10" ht="45.75" customHeight="1" x14ac:dyDescent="0.25">
      <c r="A637" s="317" t="s">
        <v>300</v>
      </c>
      <c r="B637" s="247" t="s">
        <v>842</v>
      </c>
      <c r="C637" s="247" t="s">
        <v>830</v>
      </c>
      <c r="D637" s="247" t="s">
        <v>556</v>
      </c>
      <c r="E637" s="247" t="s">
        <v>301</v>
      </c>
      <c r="F637" s="318">
        <v>0</v>
      </c>
      <c r="G637" s="318">
        <v>1080000</v>
      </c>
      <c r="H637" s="318">
        <v>1080000</v>
      </c>
      <c r="I637" s="337">
        <v>0</v>
      </c>
      <c r="J637" s="345">
        <f t="shared" si="9"/>
        <v>100</v>
      </c>
    </row>
    <row r="638" spans="1:10" ht="15" customHeight="1" x14ac:dyDescent="0.25">
      <c r="A638" s="317" t="s">
        <v>336</v>
      </c>
      <c r="B638" s="247" t="s">
        <v>842</v>
      </c>
      <c r="C638" s="247" t="s">
        <v>831</v>
      </c>
      <c r="D638" s="247"/>
      <c r="E638" s="247"/>
      <c r="F638" s="318">
        <v>174348000</v>
      </c>
      <c r="G638" s="318">
        <v>186068000</v>
      </c>
      <c r="H638" s="318">
        <v>183173033.34</v>
      </c>
      <c r="I638" s="337">
        <v>105.06173477183565</v>
      </c>
      <c r="J638" s="345">
        <f t="shared" si="9"/>
        <v>98.444135122643345</v>
      </c>
    </row>
    <row r="639" spans="1:10" ht="23.25" customHeight="1" x14ac:dyDescent="0.25">
      <c r="A639" s="317" t="s">
        <v>599</v>
      </c>
      <c r="B639" s="247" t="s">
        <v>842</v>
      </c>
      <c r="C639" s="247" t="s">
        <v>831</v>
      </c>
      <c r="D639" s="247" t="s">
        <v>317</v>
      </c>
      <c r="E639" s="247"/>
      <c r="F639" s="318">
        <v>69015000</v>
      </c>
      <c r="G639" s="318">
        <v>48941000</v>
      </c>
      <c r="H639" s="318">
        <v>46048455.539999999</v>
      </c>
      <c r="I639" s="337">
        <v>66.722387220169537</v>
      </c>
      <c r="J639" s="345">
        <f t="shared" si="9"/>
        <v>94.089731595186038</v>
      </c>
    </row>
    <row r="640" spans="1:10" ht="23.25" customHeight="1" x14ac:dyDescent="0.25">
      <c r="A640" s="317" t="s">
        <v>295</v>
      </c>
      <c r="B640" s="247" t="s">
        <v>842</v>
      </c>
      <c r="C640" s="247" t="s">
        <v>831</v>
      </c>
      <c r="D640" s="247" t="s">
        <v>321</v>
      </c>
      <c r="E640" s="247"/>
      <c r="F640" s="318">
        <v>69015000</v>
      </c>
      <c r="G640" s="318">
        <v>48941000</v>
      </c>
      <c r="H640" s="318">
        <v>46048455.539999999</v>
      </c>
      <c r="I640" s="337">
        <v>66.722387220169537</v>
      </c>
      <c r="J640" s="345">
        <f t="shared" si="9"/>
        <v>94.089731595186038</v>
      </c>
    </row>
    <row r="641" spans="1:10" ht="57" customHeight="1" x14ac:dyDescent="0.25">
      <c r="A641" s="317" t="s">
        <v>674</v>
      </c>
      <c r="B641" s="247" t="s">
        <v>842</v>
      </c>
      <c r="C641" s="247" t="s">
        <v>831</v>
      </c>
      <c r="D641" s="247" t="s">
        <v>326</v>
      </c>
      <c r="E641" s="247"/>
      <c r="F641" s="318">
        <v>69015000</v>
      </c>
      <c r="G641" s="318">
        <v>48941000</v>
      </c>
      <c r="H641" s="318">
        <v>46048455.539999999</v>
      </c>
      <c r="I641" s="337">
        <v>66.722387220169537</v>
      </c>
      <c r="J641" s="345">
        <f t="shared" si="9"/>
        <v>94.089731595186038</v>
      </c>
    </row>
    <row r="642" spans="1:10" ht="45.75" customHeight="1" x14ac:dyDescent="0.25">
      <c r="A642" s="317" t="s">
        <v>211</v>
      </c>
      <c r="B642" s="247" t="s">
        <v>842</v>
      </c>
      <c r="C642" s="247" t="s">
        <v>831</v>
      </c>
      <c r="D642" s="247" t="s">
        <v>979</v>
      </c>
      <c r="E642" s="247" t="s">
        <v>212</v>
      </c>
      <c r="F642" s="318">
        <v>683000</v>
      </c>
      <c r="G642" s="318">
        <v>340000</v>
      </c>
      <c r="H642" s="318">
        <v>206489.08</v>
      </c>
      <c r="I642" s="337">
        <v>30.232661786237188</v>
      </c>
      <c r="J642" s="345">
        <f t="shared" si="9"/>
        <v>60.732082352941177</v>
      </c>
    </row>
    <row r="643" spans="1:10" ht="45.75" customHeight="1" x14ac:dyDescent="0.25">
      <c r="A643" s="317" t="s">
        <v>213</v>
      </c>
      <c r="B643" s="247" t="s">
        <v>842</v>
      </c>
      <c r="C643" s="247" t="s">
        <v>831</v>
      </c>
      <c r="D643" s="247" t="s">
        <v>979</v>
      </c>
      <c r="E643" s="247" t="s">
        <v>214</v>
      </c>
      <c r="F643" s="318">
        <v>683000</v>
      </c>
      <c r="G643" s="318">
        <v>340000</v>
      </c>
      <c r="H643" s="318">
        <v>206489.08</v>
      </c>
      <c r="I643" s="337">
        <v>30.232661786237188</v>
      </c>
      <c r="J643" s="345">
        <f t="shared" si="9"/>
        <v>60.732082352941177</v>
      </c>
    </row>
    <row r="644" spans="1:10" ht="23.25" customHeight="1" x14ac:dyDescent="0.25">
      <c r="A644" s="317" t="s">
        <v>298</v>
      </c>
      <c r="B644" s="247" t="s">
        <v>842</v>
      </c>
      <c r="C644" s="247" t="s">
        <v>831</v>
      </c>
      <c r="D644" s="247" t="s">
        <v>979</v>
      </c>
      <c r="E644" s="247" t="s">
        <v>299</v>
      </c>
      <c r="F644" s="318">
        <v>68332000</v>
      </c>
      <c r="G644" s="318">
        <v>48601000</v>
      </c>
      <c r="H644" s="318">
        <v>45841966.460000001</v>
      </c>
      <c r="I644" s="337">
        <v>67.087113592460341</v>
      </c>
      <c r="J644" s="345">
        <f t="shared" si="9"/>
        <v>94.323093063928738</v>
      </c>
    </row>
    <row r="645" spans="1:10" ht="45.75" customHeight="1" x14ac:dyDescent="0.25">
      <c r="A645" s="317" t="s">
        <v>300</v>
      </c>
      <c r="B645" s="247" t="s">
        <v>842</v>
      </c>
      <c r="C645" s="247" t="s">
        <v>831</v>
      </c>
      <c r="D645" s="247" t="s">
        <v>979</v>
      </c>
      <c r="E645" s="247" t="s">
        <v>301</v>
      </c>
      <c r="F645" s="318">
        <v>68332000</v>
      </c>
      <c r="G645" s="318">
        <v>48601000</v>
      </c>
      <c r="H645" s="318">
        <v>45841966.460000001</v>
      </c>
      <c r="I645" s="337">
        <v>67.087113592460341</v>
      </c>
      <c r="J645" s="345">
        <f t="shared" si="9"/>
        <v>94.323093063928738</v>
      </c>
    </row>
    <row r="646" spans="1:10" ht="23.25" customHeight="1" x14ac:dyDescent="0.25">
      <c r="A646" s="317" t="s">
        <v>604</v>
      </c>
      <c r="B646" s="247" t="s">
        <v>842</v>
      </c>
      <c r="C646" s="247" t="s">
        <v>831</v>
      </c>
      <c r="D646" s="247" t="s">
        <v>220</v>
      </c>
      <c r="E646" s="247"/>
      <c r="F646" s="318">
        <v>105333000</v>
      </c>
      <c r="G646" s="318">
        <v>137127000</v>
      </c>
      <c r="H646" s="318">
        <v>137124577.80000001</v>
      </c>
      <c r="I646" s="337">
        <v>130.18197317080117</v>
      </c>
      <c r="J646" s="345">
        <f t="shared" si="9"/>
        <v>99.998233608260961</v>
      </c>
    </row>
    <row r="647" spans="1:10" ht="79.5" customHeight="1" x14ac:dyDescent="0.25">
      <c r="A647" s="317" t="s">
        <v>693</v>
      </c>
      <c r="B647" s="247" t="s">
        <v>842</v>
      </c>
      <c r="C647" s="247" t="s">
        <v>831</v>
      </c>
      <c r="D647" s="247" t="s">
        <v>272</v>
      </c>
      <c r="E647" s="247"/>
      <c r="F647" s="318">
        <v>105333000</v>
      </c>
      <c r="G647" s="318">
        <v>137127000</v>
      </c>
      <c r="H647" s="318">
        <v>137124577.80000001</v>
      </c>
      <c r="I647" s="337">
        <v>130.18197317080117</v>
      </c>
      <c r="J647" s="345">
        <f t="shared" si="9"/>
        <v>99.998233608260961</v>
      </c>
    </row>
    <row r="648" spans="1:10" ht="102" customHeight="1" x14ac:dyDescent="0.25">
      <c r="A648" s="317" t="s">
        <v>1129</v>
      </c>
      <c r="B648" s="247" t="s">
        <v>842</v>
      </c>
      <c r="C648" s="247" t="s">
        <v>831</v>
      </c>
      <c r="D648" s="247" t="s">
        <v>274</v>
      </c>
      <c r="E648" s="247"/>
      <c r="F648" s="318">
        <v>105333000</v>
      </c>
      <c r="G648" s="318">
        <v>137127000</v>
      </c>
      <c r="H648" s="318">
        <v>137124577.80000001</v>
      </c>
      <c r="I648" s="337">
        <v>130.18197317080117</v>
      </c>
      <c r="J648" s="345">
        <f t="shared" si="9"/>
        <v>99.998233608260961</v>
      </c>
    </row>
    <row r="649" spans="1:10" ht="23.25" customHeight="1" x14ac:dyDescent="0.25">
      <c r="A649" s="317" t="s">
        <v>298</v>
      </c>
      <c r="B649" s="247" t="s">
        <v>842</v>
      </c>
      <c r="C649" s="247" t="s">
        <v>831</v>
      </c>
      <c r="D649" s="247" t="s">
        <v>590</v>
      </c>
      <c r="E649" s="247" t="s">
        <v>299</v>
      </c>
      <c r="F649" s="318">
        <v>105333000</v>
      </c>
      <c r="G649" s="318">
        <v>137127000</v>
      </c>
      <c r="H649" s="318">
        <v>137124577.80000001</v>
      </c>
      <c r="I649" s="337">
        <v>130.18197317080117</v>
      </c>
      <c r="J649" s="345">
        <f t="shared" si="9"/>
        <v>99.998233608260961</v>
      </c>
    </row>
    <row r="650" spans="1:10" ht="45.75" customHeight="1" x14ac:dyDescent="0.25">
      <c r="A650" s="317" t="s">
        <v>300</v>
      </c>
      <c r="B650" s="247" t="s">
        <v>842</v>
      </c>
      <c r="C650" s="247" t="s">
        <v>831</v>
      </c>
      <c r="D650" s="247" t="s">
        <v>590</v>
      </c>
      <c r="E650" s="247" t="s">
        <v>301</v>
      </c>
      <c r="F650" s="318">
        <v>105333000</v>
      </c>
      <c r="G650" s="318">
        <v>137127000</v>
      </c>
      <c r="H650" s="318">
        <v>137124577.80000001</v>
      </c>
      <c r="I650" s="337">
        <v>130.18197317080117</v>
      </c>
      <c r="J650" s="345">
        <f t="shared" si="9"/>
        <v>99.998233608260961</v>
      </c>
    </row>
    <row r="651" spans="1:10" ht="15" customHeight="1" x14ac:dyDescent="0.25">
      <c r="A651" s="317" t="s">
        <v>916</v>
      </c>
      <c r="B651" s="247" t="s">
        <v>833</v>
      </c>
      <c r="C651" s="247"/>
      <c r="D651" s="247"/>
      <c r="E651" s="247"/>
      <c r="F651" s="318">
        <v>426119700</v>
      </c>
      <c r="G651" s="318">
        <v>465622185</v>
      </c>
      <c r="H651" s="318">
        <v>465423174.57999998</v>
      </c>
      <c r="I651" s="337">
        <v>109.22357604682441</v>
      </c>
      <c r="J651" s="345">
        <f t="shared" si="9"/>
        <v>99.957259248718998</v>
      </c>
    </row>
    <row r="652" spans="1:10" ht="15" customHeight="1" x14ac:dyDescent="0.25">
      <c r="A652" s="317" t="s">
        <v>339</v>
      </c>
      <c r="B652" s="247" t="s">
        <v>833</v>
      </c>
      <c r="C652" s="247" t="s">
        <v>828</v>
      </c>
      <c r="D652" s="247"/>
      <c r="E652" s="247"/>
      <c r="F652" s="318">
        <v>311629300</v>
      </c>
      <c r="G652" s="318">
        <v>345760585</v>
      </c>
      <c r="H652" s="318">
        <v>345561586.57999998</v>
      </c>
      <c r="I652" s="337">
        <v>110.88867015392967</v>
      </c>
      <c r="J652" s="345">
        <f t="shared" si="9"/>
        <v>99.942446181365639</v>
      </c>
    </row>
    <row r="653" spans="1:10" ht="23.25" customHeight="1" x14ac:dyDescent="0.25">
      <c r="A653" s="317" t="s">
        <v>694</v>
      </c>
      <c r="B653" s="247" t="s">
        <v>833</v>
      </c>
      <c r="C653" s="247" t="s">
        <v>828</v>
      </c>
      <c r="D653" s="247" t="s">
        <v>258</v>
      </c>
      <c r="E653" s="247"/>
      <c r="F653" s="318">
        <v>307489300</v>
      </c>
      <c r="G653" s="318">
        <v>338056425</v>
      </c>
      <c r="H653" s="318">
        <v>337861586.57999998</v>
      </c>
      <c r="I653" s="337">
        <v>109.8775100727082</v>
      </c>
      <c r="J653" s="345">
        <f t="shared" ref="J653:J697" si="10">H653/G653*100</f>
        <v>99.942365118485768</v>
      </c>
    </row>
    <row r="654" spans="1:10" ht="34.5" customHeight="1" x14ac:dyDescent="0.25">
      <c r="A654" s="317" t="s">
        <v>695</v>
      </c>
      <c r="B654" s="247" t="s">
        <v>833</v>
      </c>
      <c r="C654" s="247" t="s">
        <v>828</v>
      </c>
      <c r="D654" s="247" t="s">
        <v>259</v>
      </c>
      <c r="E654" s="247"/>
      <c r="F654" s="318">
        <v>307489300</v>
      </c>
      <c r="G654" s="318">
        <v>338056425</v>
      </c>
      <c r="H654" s="318">
        <v>337861586.57999998</v>
      </c>
      <c r="I654" s="337">
        <v>109.8775100727082</v>
      </c>
      <c r="J654" s="345">
        <f t="shared" si="10"/>
        <v>99.942365118485768</v>
      </c>
    </row>
    <row r="655" spans="1:10" ht="68.25" customHeight="1" x14ac:dyDescent="0.25">
      <c r="A655" s="317" t="s">
        <v>696</v>
      </c>
      <c r="B655" s="247" t="s">
        <v>833</v>
      </c>
      <c r="C655" s="247" t="s">
        <v>828</v>
      </c>
      <c r="D655" s="247" t="s">
        <v>697</v>
      </c>
      <c r="E655" s="247"/>
      <c r="F655" s="318">
        <v>307489300</v>
      </c>
      <c r="G655" s="318">
        <v>338056425</v>
      </c>
      <c r="H655" s="318">
        <v>337861586.57999998</v>
      </c>
      <c r="I655" s="337">
        <v>109.8775100727082</v>
      </c>
      <c r="J655" s="345">
        <f t="shared" si="10"/>
        <v>99.942365118485768</v>
      </c>
    </row>
    <row r="656" spans="1:10" ht="57" customHeight="1" x14ac:dyDescent="0.25">
      <c r="A656" s="317" t="s">
        <v>236</v>
      </c>
      <c r="B656" s="247" t="s">
        <v>833</v>
      </c>
      <c r="C656" s="247" t="s">
        <v>828</v>
      </c>
      <c r="D656" s="247" t="s">
        <v>591</v>
      </c>
      <c r="E656" s="247" t="s">
        <v>237</v>
      </c>
      <c r="F656" s="318">
        <v>307489300</v>
      </c>
      <c r="G656" s="318">
        <v>338056425</v>
      </c>
      <c r="H656" s="318">
        <v>337861586.57999998</v>
      </c>
      <c r="I656" s="337">
        <v>109.8775100727082</v>
      </c>
      <c r="J656" s="345">
        <f t="shared" si="10"/>
        <v>99.942365118485768</v>
      </c>
    </row>
    <row r="657" spans="1:10" ht="23.25" customHeight="1" x14ac:dyDescent="0.25">
      <c r="A657" s="317" t="s">
        <v>238</v>
      </c>
      <c r="B657" s="247" t="s">
        <v>833</v>
      </c>
      <c r="C657" s="247" t="s">
        <v>828</v>
      </c>
      <c r="D657" s="247" t="s">
        <v>591</v>
      </c>
      <c r="E657" s="247" t="s">
        <v>239</v>
      </c>
      <c r="F657" s="318">
        <v>70366000</v>
      </c>
      <c r="G657" s="318">
        <v>82741480</v>
      </c>
      <c r="H657" s="318">
        <v>82546641.609999999</v>
      </c>
      <c r="I657" s="337">
        <v>117.31040788164739</v>
      </c>
      <c r="J657" s="345">
        <f t="shared" si="10"/>
        <v>99.764521507229503</v>
      </c>
    </row>
    <row r="658" spans="1:10" ht="23.25" customHeight="1" x14ac:dyDescent="0.25">
      <c r="A658" s="317" t="s">
        <v>290</v>
      </c>
      <c r="B658" s="247" t="s">
        <v>833</v>
      </c>
      <c r="C658" s="247" t="s">
        <v>828</v>
      </c>
      <c r="D658" s="247" t="s">
        <v>591</v>
      </c>
      <c r="E658" s="247" t="s">
        <v>291</v>
      </c>
      <c r="F658" s="318">
        <v>221123300</v>
      </c>
      <c r="G658" s="318">
        <v>225314945</v>
      </c>
      <c r="H658" s="318">
        <v>225314945</v>
      </c>
      <c r="I658" s="337">
        <v>101.89561434728951</v>
      </c>
      <c r="J658" s="345">
        <f t="shared" si="10"/>
        <v>100</v>
      </c>
    </row>
    <row r="659" spans="1:10" ht="102" customHeight="1" x14ac:dyDescent="0.25">
      <c r="A659" s="317" t="s">
        <v>292</v>
      </c>
      <c r="B659" s="247" t="s">
        <v>833</v>
      </c>
      <c r="C659" s="247" t="s">
        <v>828</v>
      </c>
      <c r="D659" s="247" t="s">
        <v>856</v>
      </c>
      <c r="E659" s="247" t="s">
        <v>293</v>
      </c>
      <c r="F659" s="318">
        <v>16000000</v>
      </c>
      <c r="G659" s="318">
        <v>30000000</v>
      </c>
      <c r="H659" s="318">
        <v>29999999.969999999</v>
      </c>
      <c r="I659" s="337">
        <v>187.49999981249999</v>
      </c>
      <c r="J659" s="345">
        <f t="shared" si="10"/>
        <v>99.999999899999992</v>
      </c>
    </row>
    <row r="660" spans="1:10" ht="79.5" customHeight="1" x14ac:dyDescent="0.25">
      <c r="A660" s="317" t="s">
        <v>618</v>
      </c>
      <c r="B660" s="247" t="s">
        <v>833</v>
      </c>
      <c r="C660" s="247" t="s">
        <v>828</v>
      </c>
      <c r="D660" s="247" t="s">
        <v>261</v>
      </c>
      <c r="E660" s="247"/>
      <c r="F660" s="318">
        <v>4140000</v>
      </c>
      <c r="G660" s="318">
        <v>7704160</v>
      </c>
      <c r="H660" s="318">
        <v>7700000</v>
      </c>
      <c r="I660" s="337">
        <v>185.9903381642512</v>
      </c>
      <c r="J660" s="345">
        <f t="shared" si="10"/>
        <v>99.946003198272109</v>
      </c>
    </row>
    <row r="661" spans="1:10" ht="23.25" customHeight="1" x14ac:dyDescent="0.25">
      <c r="A661" s="317" t="s">
        <v>986</v>
      </c>
      <c r="B661" s="247" t="s">
        <v>833</v>
      </c>
      <c r="C661" s="247" t="s">
        <v>828</v>
      </c>
      <c r="D661" s="247" t="s">
        <v>265</v>
      </c>
      <c r="E661" s="247"/>
      <c r="F661" s="318">
        <v>4140000</v>
      </c>
      <c r="G661" s="318">
        <v>7704160</v>
      </c>
      <c r="H661" s="318">
        <v>7700000</v>
      </c>
      <c r="I661" s="337">
        <v>185.9903381642512</v>
      </c>
      <c r="J661" s="345">
        <f t="shared" si="10"/>
        <v>99.946003198272109</v>
      </c>
    </row>
    <row r="662" spans="1:10" ht="34.5" customHeight="1" x14ac:dyDescent="0.25">
      <c r="A662" s="317" t="s">
        <v>987</v>
      </c>
      <c r="B662" s="247" t="s">
        <v>833</v>
      </c>
      <c r="C662" s="247" t="s">
        <v>828</v>
      </c>
      <c r="D662" s="247" t="s">
        <v>988</v>
      </c>
      <c r="E662" s="247"/>
      <c r="F662" s="318">
        <v>4140000</v>
      </c>
      <c r="G662" s="318">
        <v>7704160</v>
      </c>
      <c r="H662" s="318">
        <v>7700000</v>
      </c>
      <c r="I662" s="337">
        <v>185.9903381642512</v>
      </c>
      <c r="J662" s="345">
        <f t="shared" si="10"/>
        <v>99.946003198272109</v>
      </c>
    </row>
    <row r="663" spans="1:10" ht="45.75" customHeight="1" x14ac:dyDescent="0.25">
      <c r="A663" s="317" t="s">
        <v>211</v>
      </c>
      <c r="B663" s="247" t="s">
        <v>833</v>
      </c>
      <c r="C663" s="247" t="s">
        <v>828</v>
      </c>
      <c r="D663" s="247" t="s">
        <v>1412</v>
      </c>
      <c r="E663" s="247" t="s">
        <v>212</v>
      </c>
      <c r="F663" s="318">
        <v>4140000</v>
      </c>
      <c r="G663" s="318">
        <v>7704160</v>
      </c>
      <c r="H663" s="318">
        <v>7700000</v>
      </c>
      <c r="I663" s="337">
        <v>185.9903381642512</v>
      </c>
      <c r="J663" s="345">
        <f t="shared" si="10"/>
        <v>99.946003198272109</v>
      </c>
    </row>
    <row r="664" spans="1:10" ht="45.75" customHeight="1" x14ac:dyDescent="0.25">
      <c r="A664" s="317" t="s">
        <v>213</v>
      </c>
      <c r="B664" s="247" t="s">
        <v>833</v>
      </c>
      <c r="C664" s="247" t="s">
        <v>828</v>
      </c>
      <c r="D664" s="247" t="s">
        <v>1412</v>
      </c>
      <c r="E664" s="247" t="s">
        <v>214</v>
      </c>
      <c r="F664" s="318">
        <v>4140000</v>
      </c>
      <c r="G664" s="318">
        <v>7704160</v>
      </c>
      <c r="H664" s="318">
        <v>7700000</v>
      </c>
      <c r="I664" s="337">
        <v>185.9903381642512</v>
      </c>
      <c r="J664" s="345">
        <f t="shared" si="10"/>
        <v>99.946003198272109</v>
      </c>
    </row>
    <row r="665" spans="1:10" ht="15" customHeight="1" x14ac:dyDescent="0.25">
      <c r="A665" s="317" t="s">
        <v>1130</v>
      </c>
      <c r="B665" s="247" t="s">
        <v>833</v>
      </c>
      <c r="C665" s="247" t="s">
        <v>830</v>
      </c>
      <c r="D665" s="247"/>
      <c r="E665" s="247"/>
      <c r="F665" s="318">
        <v>114490400</v>
      </c>
      <c r="G665" s="318">
        <v>119861600</v>
      </c>
      <c r="H665" s="318">
        <v>119861588</v>
      </c>
      <c r="I665" s="337">
        <v>104.69138722547918</v>
      </c>
      <c r="J665" s="345">
        <f t="shared" si="10"/>
        <v>99.999989988453351</v>
      </c>
    </row>
    <row r="666" spans="1:10" ht="23.25" customHeight="1" x14ac:dyDescent="0.25">
      <c r="A666" s="317" t="s">
        <v>694</v>
      </c>
      <c r="B666" s="247" t="s">
        <v>833</v>
      </c>
      <c r="C666" s="247" t="s">
        <v>830</v>
      </c>
      <c r="D666" s="247" t="s">
        <v>258</v>
      </c>
      <c r="E666" s="247"/>
      <c r="F666" s="318">
        <v>114490400</v>
      </c>
      <c r="G666" s="318">
        <v>119861600</v>
      </c>
      <c r="H666" s="318">
        <v>119861588</v>
      </c>
      <c r="I666" s="337">
        <v>104.69138722547918</v>
      </c>
      <c r="J666" s="345">
        <f t="shared" si="10"/>
        <v>99.999989988453351</v>
      </c>
    </row>
    <row r="667" spans="1:10" ht="23.25" customHeight="1" x14ac:dyDescent="0.25">
      <c r="A667" s="317" t="s">
        <v>698</v>
      </c>
      <c r="B667" s="247" t="s">
        <v>833</v>
      </c>
      <c r="C667" s="247" t="s">
        <v>830</v>
      </c>
      <c r="D667" s="247" t="s">
        <v>1131</v>
      </c>
      <c r="E667" s="247"/>
      <c r="F667" s="318">
        <v>114490400</v>
      </c>
      <c r="G667" s="318">
        <v>119861600</v>
      </c>
      <c r="H667" s="318">
        <v>119861588</v>
      </c>
      <c r="I667" s="337">
        <v>104.69138722547918</v>
      </c>
      <c r="J667" s="345">
        <f t="shared" si="10"/>
        <v>99.999989988453351</v>
      </c>
    </row>
    <row r="668" spans="1:10" ht="34.5" customHeight="1" x14ac:dyDescent="0.25">
      <c r="A668" s="317" t="s">
        <v>1132</v>
      </c>
      <c r="B668" s="247" t="s">
        <v>833</v>
      </c>
      <c r="C668" s="247" t="s">
        <v>830</v>
      </c>
      <c r="D668" s="247" t="s">
        <v>1133</v>
      </c>
      <c r="E668" s="247"/>
      <c r="F668" s="318">
        <v>109236400</v>
      </c>
      <c r="G668" s="318">
        <v>112036400</v>
      </c>
      <c r="H668" s="318">
        <v>112036400</v>
      </c>
      <c r="I668" s="337">
        <v>102.56324814805322</v>
      </c>
      <c r="J668" s="345">
        <f t="shared" si="10"/>
        <v>100</v>
      </c>
    </row>
    <row r="669" spans="1:10" ht="57" customHeight="1" x14ac:dyDescent="0.25">
      <c r="A669" s="317" t="s">
        <v>236</v>
      </c>
      <c r="B669" s="247" t="s">
        <v>833</v>
      </c>
      <c r="C669" s="247" t="s">
        <v>830</v>
      </c>
      <c r="D669" s="247" t="s">
        <v>1134</v>
      </c>
      <c r="E669" s="247" t="s">
        <v>237</v>
      </c>
      <c r="F669" s="318">
        <v>109236400</v>
      </c>
      <c r="G669" s="318">
        <v>112036400</v>
      </c>
      <c r="H669" s="318">
        <v>112036400</v>
      </c>
      <c r="I669" s="337">
        <v>102.56324814805322</v>
      </c>
      <c r="J669" s="345">
        <f t="shared" si="10"/>
        <v>100</v>
      </c>
    </row>
    <row r="670" spans="1:10" ht="23.25" customHeight="1" x14ac:dyDescent="0.25">
      <c r="A670" s="317" t="s">
        <v>238</v>
      </c>
      <c r="B670" s="247" t="s">
        <v>833</v>
      </c>
      <c r="C670" s="247" t="s">
        <v>830</v>
      </c>
      <c r="D670" s="247" t="s">
        <v>1134</v>
      </c>
      <c r="E670" s="247" t="s">
        <v>239</v>
      </c>
      <c r="F670" s="318">
        <v>109236400</v>
      </c>
      <c r="G670" s="318">
        <v>112036400</v>
      </c>
      <c r="H670" s="318">
        <v>112036400</v>
      </c>
      <c r="I670" s="337">
        <v>102.56324814805322</v>
      </c>
      <c r="J670" s="345">
        <f t="shared" si="10"/>
        <v>100</v>
      </c>
    </row>
    <row r="671" spans="1:10" ht="79.5" customHeight="1" x14ac:dyDescent="0.25">
      <c r="A671" s="317" t="s">
        <v>1465</v>
      </c>
      <c r="B671" s="247" t="s">
        <v>833</v>
      </c>
      <c r="C671" s="247" t="s">
        <v>830</v>
      </c>
      <c r="D671" s="247" t="s">
        <v>1466</v>
      </c>
      <c r="E671" s="247"/>
      <c r="F671" s="318">
        <v>5254000</v>
      </c>
      <c r="G671" s="318">
        <v>6399200</v>
      </c>
      <c r="H671" s="318">
        <v>6399188</v>
      </c>
      <c r="I671" s="337">
        <v>121.79649790635708</v>
      </c>
      <c r="J671" s="345">
        <f t="shared" si="10"/>
        <v>99.999812476559569</v>
      </c>
    </row>
    <row r="672" spans="1:10" ht="57" customHeight="1" x14ac:dyDescent="0.25">
      <c r="A672" s="317" t="s">
        <v>236</v>
      </c>
      <c r="B672" s="247" t="s">
        <v>833</v>
      </c>
      <c r="C672" s="247" t="s">
        <v>830</v>
      </c>
      <c r="D672" s="247" t="s">
        <v>1467</v>
      </c>
      <c r="E672" s="247" t="s">
        <v>237</v>
      </c>
      <c r="F672" s="318">
        <v>5254000</v>
      </c>
      <c r="G672" s="318">
        <v>6399200</v>
      </c>
      <c r="H672" s="318">
        <v>6399188</v>
      </c>
      <c r="I672" s="337">
        <v>121.79649790635708</v>
      </c>
      <c r="J672" s="345">
        <f t="shared" si="10"/>
        <v>99.999812476559569</v>
      </c>
    </row>
    <row r="673" spans="1:10" ht="23.25" customHeight="1" x14ac:dyDescent="0.25">
      <c r="A673" s="317" t="s">
        <v>238</v>
      </c>
      <c r="B673" s="247" t="s">
        <v>833</v>
      </c>
      <c r="C673" s="247" t="s">
        <v>830</v>
      </c>
      <c r="D673" s="247" t="s">
        <v>1467</v>
      </c>
      <c r="E673" s="247" t="s">
        <v>239</v>
      </c>
      <c r="F673" s="318">
        <v>5254000</v>
      </c>
      <c r="G673" s="318">
        <v>6399200</v>
      </c>
      <c r="H673" s="318">
        <v>6399188</v>
      </c>
      <c r="I673" s="337">
        <v>121.79649790635708</v>
      </c>
      <c r="J673" s="345">
        <f t="shared" si="10"/>
        <v>99.999812476559569</v>
      </c>
    </row>
    <row r="674" spans="1:10" ht="79.5" customHeight="1" x14ac:dyDescent="0.25">
      <c r="A674" s="317" t="s">
        <v>1135</v>
      </c>
      <c r="B674" s="247" t="s">
        <v>833</v>
      </c>
      <c r="C674" s="247" t="s">
        <v>830</v>
      </c>
      <c r="D674" s="247" t="s">
        <v>1136</v>
      </c>
      <c r="E674" s="247"/>
      <c r="F674" s="318">
        <v>0</v>
      </c>
      <c r="G674" s="318">
        <v>1426000</v>
      </c>
      <c r="H674" s="318">
        <v>1426000</v>
      </c>
      <c r="I674" s="337">
        <v>0</v>
      </c>
      <c r="J674" s="345">
        <f t="shared" si="10"/>
        <v>100</v>
      </c>
    </row>
    <row r="675" spans="1:10" ht="57" customHeight="1" x14ac:dyDescent="0.25">
      <c r="A675" s="317" t="s">
        <v>236</v>
      </c>
      <c r="B675" s="247" t="s">
        <v>833</v>
      </c>
      <c r="C675" s="247" t="s">
        <v>830</v>
      </c>
      <c r="D675" s="247" t="s">
        <v>1468</v>
      </c>
      <c r="E675" s="247" t="s">
        <v>237</v>
      </c>
      <c r="F675" s="318">
        <v>0</v>
      </c>
      <c r="G675" s="318">
        <v>1426000</v>
      </c>
      <c r="H675" s="318">
        <v>1426000</v>
      </c>
      <c r="I675" s="337">
        <v>0</v>
      </c>
      <c r="J675" s="345">
        <f t="shared" si="10"/>
        <v>100</v>
      </c>
    </row>
    <row r="676" spans="1:10" ht="23.25" customHeight="1" x14ac:dyDescent="0.25">
      <c r="A676" s="317" t="s">
        <v>238</v>
      </c>
      <c r="B676" s="247" t="s">
        <v>833</v>
      </c>
      <c r="C676" s="247" t="s">
        <v>830</v>
      </c>
      <c r="D676" s="247" t="s">
        <v>1468</v>
      </c>
      <c r="E676" s="247" t="s">
        <v>239</v>
      </c>
      <c r="F676" s="318">
        <v>0</v>
      </c>
      <c r="G676" s="318">
        <v>1426000</v>
      </c>
      <c r="H676" s="318">
        <v>1426000</v>
      </c>
      <c r="I676" s="337">
        <v>0</v>
      </c>
      <c r="J676" s="345">
        <f t="shared" si="10"/>
        <v>100</v>
      </c>
    </row>
    <row r="677" spans="1:10" ht="23.25" customHeight="1" x14ac:dyDescent="0.25">
      <c r="A677" s="317" t="s">
        <v>917</v>
      </c>
      <c r="B677" s="247" t="s">
        <v>843</v>
      </c>
      <c r="C677" s="247"/>
      <c r="D677" s="247"/>
      <c r="E677" s="247"/>
      <c r="F677" s="318">
        <v>66388300</v>
      </c>
      <c r="G677" s="318">
        <v>62388300</v>
      </c>
      <c r="H677" s="318">
        <v>62388300</v>
      </c>
      <c r="I677" s="337">
        <v>93.974841952572973</v>
      </c>
      <c r="J677" s="345">
        <f t="shared" si="10"/>
        <v>100</v>
      </c>
    </row>
    <row r="678" spans="1:10" ht="15" customHeight="1" x14ac:dyDescent="0.25">
      <c r="A678" s="317" t="s">
        <v>341</v>
      </c>
      <c r="B678" s="247" t="s">
        <v>843</v>
      </c>
      <c r="C678" s="247" t="s">
        <v>828</v>
      </c>
      <c r="D678" s="247"/>
      <c r="E678" s="247"/>
      <c r="F678" s="318">
        <v>19000000</v>
      </c>
      <c r="G678" s="318">
        <v>19000000</v>
      </c>
      <c r="H678" s="318">
        <v>19000000</v>
      </c>
      <c r="I678" s="337">
        <v>100</v>
      </c>
      <c r="J678" s="345">
        <f t="shared" si="10"/>
        <v>100</v>
      </c>
    </row>
    <row r="679" spans="1:10" ht="79.5" customHeight="1" x14ac:dyDescent="0.25">
      <c r="A679" s="317" t="s">
        <v>618</v>
      </c>
      <c r="B679" s="247" t="s">
        <v>843</v>
      </c>
      <c r="C679" s="247" t="s">
        <v>828</v>
      </c>
      <c r="D679" s="247" t="s">
        <v>261</v>
      </c>
      <c r="E679" s="247"/>
      <c r="F679" s="318">
        <v>19000000</v>
      </c>
      <c r="G679" s="318">
        <v>19000000</v>
      </c>
      <c r="H679" s="318">
        <v>19000000</v>
      </c>
      <c r="I679" s="337">
        <v>100</v>
      </c>
      <c r="J679" s="345">
        <f t="shared" si="10"/>
        <v>100</v>
      </c>
    </row>
    <row r="680" spans="1:10" ht="23.25" customHeight="1" x14ac:dyDescent="0.25">
      <c r="A680" s="317" t="s">
        <v>308</v>
      </c>
      <c r="B680" s="247" t="s">
        <v>843</v>
      </c>
      <c r="C680" s="247" t="s">
        <v>828</v>
      </c>
      <c r="D680" s="247" t="s">
        <v>989</v>
      </c>
      <c r="E680" s="247"/>
      <c r="F680" s="318">
        <v>19000000</v>
      </c>
      <c r="G680" s="318">
        <v>19000000</v>
      </c>
      <c r="H680" s="318">
        <v>19000000</v>
      </c>
      <c r="I680" s="337">
        <v>100</v>
      </c>
      <c r="J680" s="345">
        <f t="shared" si="10"/>
        <v>100</v>
      </c>
    </row>
    <row r="681" spans="1:10" ht="57" customHeight="1" x14ac:dyDescent="0.25">
      <c r="A681" s="317" t="s">
        <v>223</v>
      </c>
      <c r="B681" s="247" t="s">
        <v>843</v>
      </c>
      <c r="C681" s="247" t="s">
        <v>828</v>
      </c>
      <c r="D681" s="247" t="s">
        <v>1087</v>
      </c>
      <c r="E681" s="247"/>
      <c r="F681" s="318">
        <v>19000000</v>
      </c>
      <c r="G681" s="318">
        <v>19000000</v>
      </c>
      <c r="H681" s="318">
        <v>19000000</v>
      </c>
      <c r="I681" s="337">
        <v>100</v>
      </c>
      <c r="J681" s="345">
        <f t="shared" si="10"/>
        <v>100</v>
      </c>
    </row>
    <row r="682" spans="1:10" ht="57" customHeight="1" x14ac:dyDescent="0.25">
      <c r="A682" s="317" t="s">
        <v>236</v>
      </c>
      <c r="B682" s="247" t="s">
        <v>843</v>
      </c>
      <c r="C682" s="247" t="s">
        <v>828</v>
      </c>
      <c r="D682" s="247" t="s">
        <v>1137</v>
      </c>
      <c r="E682" s="247" t="s">
        <v>237</v>
      </c>
      <c r="F682" s="318">
        <v>19000000</v>
      </c>
      <c r="G682" s="318">
        <v>19000000</v>
      </c>
      <c r="H682" s="318">
        <v>19000000</v>
      </c>
      <c r="I682" s="337">
        <v>100</v>
      </c>
      <c r="J682" s="345">
        <f t="shared" si="10"/>
        <v>100</v>
      </c>
    </row>
    <row r="683" spans="1:10" ht="23.25" customHeight="1" x14ac:dyDescent="0.25">
      <c r="A683" s="317" t="s">
        <v>290</v>
      </c>
      <c r="B683" s="247" t="s">
        <v>843</v>
      </c>
      <c r="C683" s="247" t="s">
        <v>828</v>
      </c>
      <c r="D683" s="247" t="s">
        <v>1137</v>
      </c>
      <c r="E683" s="247" t="s">
        <v>291</v>
      </c>
      <c r="F683" s="318">
        <v>19000000</v>
      </c>
      <c r="G683" s="318">
        <v>19000000</v>
      </c>
      <c r="H683" s="318">
        <v>19000000</v>
      </c>
      <c r="I683" s="337">
        <v>100</v>
      </c>
      <c r="J683" s="345">
        <f t="shared" si="10"/>
        <v>100</v>
      </c>
    </row>
    <row r="684" spans="1:10" x14ac:dyDescent="0.25">
      <c r="A684" s="317" t="s">
        <v>342</v>
      </c>
      <c r="B684" s="247" t="s">
        <v>843</v>
      </c>
      <c r="C684" s="247" t="s">
        <v>829</v>
      </c>
      <c r="D684" s="247"/>
      <c r="E684" s="247"/>
      <c r="F684" s="318">
        <v>47388300</v>
      </c>
      <c r="G684" s="318">
        <v>43388300</v>
      </c>
      <c r="H684" s="318">
        <v>43388300</v>
      </c>
      <c r="I684" s="337">
        <v>91.559097920794798</v>
      </c>
      <c r="J684" s="345">
        <f t="shared" si="10"/>
        <v>100</v>
      </c>
    </row>
    <row r="685" spans="1:10" ht="79.5" customHeight="1" x14ac:dyDescent="0.25">
      <c r="A685" s="317" t="s">
        <v>618</v>
      </c>
      <c r="B685" s="247" t="s">
        <v>843</v>
      </c>
      <c r="C685" s="247" t="s">
        <v>829</v>
      </c>
      <c r="D685" s="247" t="s">
        <v>261</v>
      </c>
      <c r="E685" s="247"/>
      <c r="F685" s="318">
        <v>47388300</v>
      </c>
      <c r="G685" s="318">
        <v>43388300</v>
      </c>
      <c r="H685" s="318">
        <v>43388300</v>
      </c>
      <c r="I685" s="337">
        <v>91.559097920794798</v>
      </c>
      <c r="J685" s="345">
        <f t="shared" si="10"/>
        <v>100</v>
      </c>
    </row>
    <row r="686" spans="1:10" ht="23.25" customHeight="1" x14ac:dyDescent="0.25">
      <c r="A686" s="317" t="s">
        <v>308</v>
      </c>
      <c r="B686" s="247" t="s">
        <v>843</v>
      </c>
      <c r="C686" s="247" t="s">
        <v>829</v>
      </c>
      <c r="D686" s="247" t="s">
        <v>989</v>
      </c>
      <c r="E686" s="247"/>
      <c r="F686" s="318">
        <v>47388300</v>
      </c>
      <c r="G686" s="318">
        <v>43388300</v>
      </c>
      <c r="H686" s="318">
        <v>43388300</v>
      </c>
      <c r="I686" s="337">
        <v>91.559097920794798</v>
      </c>
      <c r="J686" s="345">
        <f t="shared" si="10"/>
        <v>100</v>
      </c>
    </row>
    <row r="687" spans="1:10" ht="33.75" x14ac:dyDescent="0.25">
      <c r="A687" s="317" t="s">
        <v>223</v>
      </c>
      <c r="B687" s="247" t="s">
        <v>843</v>
      </c>
      <c r="C687" s="247" t="s">
        <v>829</v>
      </c>
      <c r="D687" s="247" t="s">
        <v>1087</v>
      </c>
      <c r="E687" s="247"/>
      <c r="F687" s="318">
        <v>47388300</v>
      </c>
      <c r="G687" s="318">
        <v>43388300</v>
      </c>
      <c r="H687" s="318">
        <v>43388300</v>
      </c>
      <c r="I687" s="337">
        <v>91.559097920794798</v>
      </c>
      <c r="J687" s="345">
        <f t="shared" si="10"/>
        <v>100</v>
      </c>
    </row>
    <row r="688" spans="1:10" ht="57" customHeight="1" x14ac:dyDescent="0.25">
      <c r="A688" s="317" t="s">
        <v>236</v>
      </c>
      <c r="B688" s="247" t="s">
        <v>843</v>
      </c>
      <c r="C688" s="247" t="s">
        <v>829</v>
      </c>
      <c r="D688" s="247" t="s">
        <v>1137</v>
      </c>
      <c r="E688" s="247" t="s">
        <v>237</v>
      </c>
      <c r="F688" s="318">
        <v>47388300</v>
      </c>
      <c r="G688" s="318">
        <v>43388300</v>
      </c>
      <c r="H688" s="318">
        <v>43388300</v>
      </c>
      <c r="I688" s="337">
        <v>91.559097920794798</v>
      </c>
      <c r="J688" s="345">
        <f t="shared" si="10"/>
        <v>100</v>
      </c>
    </row>
    <row r="689" spans="1:10" x14ac:dyDescent="0.25">
      <c r="A689" s="317" t="s">
        <v>290</v>
      </c>
      <c r="B689" s="247" t="s">
        <v>843</v>
      </c>
      <c r="C689" s="247" t="s">
        <v>829</v>
      </c>
      <c r="D689" s="247" t="s">
        <v>1137</v>
      </c>
      <c r="E689" s="247" t="s">
        <v>291</v>
      </c>
      <c r="F689" s="318">
        <v>47388300</v>
      </c>
      <c r="G689" s="318">
        <v>43388300</v>
      </c>
      <c r="H689" s="318">
        <v>43388300</v>
      </c>
      <c r="I689" s="337">
        <v>91.559097920794798</v>
      </c>
      <c r="J689" s="345">
        <f t="shared" si="10"/>
        <v>100</v>
      </c>
    </row>
    <row r="690" spans="1:10" ht="22.5" x14ac:dyDescent="0.25">
      <c r="A690" s="317" t="s">
        <v>343</v>
      </c>
      <c r="B690" s="247" t="s">
        <v>834</v>
      </c>
      <c r="C690" s="247"/>
      <c r="D690" s="247"/>
      <c r="E690" s="247"/>
      <c r="F690" s="318">
        <v>200000000</v>
      </c>
      <c r="G690" s="318">
        <v>171000000</v>
      </c>
      <c r="H690" s="318">
        <v>45886161.229999997</v>
      </c>
      <c r="I690" s="337">
        <v>22.943080614999996</v>
      </c>
      <c r="J690" s="345">
        <f t="shared" si="10"/>
        <v>26.834012415204679</v>
      </c>
    </row>
    <row r="691" spans="1:10" ht="22.5" x14ac:dyDescent="0.25">
      <c r="A691" s="317" t="s">
        <v>592</v>
      </c>
      <c r="B691" s="247" t="s">
        <v>834</v>
      </c>
      <c r="C691" s="247" t="s">
        <v>828</v>
      </c>
      <c r="D691" s="247"/>
      <c r="E691" s="247"/>
      <c r="F691" s="318">
        <v>200000000</v>
      </c>
      <c r="G691" s="318">
        <v>171000000</v>
      </c>
      <c r="H691" s="318">
        <v>45886161.229999997</v>
      </c>
      <c r="I691" s="337">
        <v>22.943080614999996</v>
      </c>
      <c r="J691" s="345">
        <f t="shared" si="10"/>
        <v>26.834012415204679</v>
      </c>
    </row>
    <row r="692" spans="1:10" ht="33.75" x14ac:dyDescent="0.25">
      <c r="A692" s="317" t="s">
        <v>593</v>
      </c>
      <c r="B692" s="247" t="s">
        <v>834</v>
      </c>
      <c r="C692" s="247" t="s">
        <v>828</v>
      </c>
      <c r="D692" s="247" t="s">
        <v>248</v>
      </c>
      <c r="E692" s="247"/>
      <c r="F692" s="318">
        <v>200000000</v>
      </c>
      <c r="G692" s="318">
        <v>171000000</v>
      </c>
      <c r="H692" s="318">
        <v>45886161.229999997</v>
      </c>
      <c r="I692" s="337">
        <v>22.943080614999996</v>
      </c>
      <c r="J692" s="345">
        <f t="shared" si="10"/>
        <v>26.834012415204679</v>
      </c>
    </row>
    <row r="693" spans="1:10" ht="23.25" customHeight="1" x14ac:dyDescent="0.25">
      <c r="A693" s="317" t="s">
        <v>971</v>
      </c>
      <c r="B693" s="247" t="s">
        <v>834</v>
      </c>
      <c r="C693" s="247" t="s">
        <v>828</v>
      </c>
      <c r="D693" s="247" t="s">
        <v>606</v>
      </c>
      <c r="E693" s="247"/>
      <c r="F693" s="318">
        <v>200000000</v>
      </c>
      <c r="G693" s="318">
        <v>171000000</v>
      </c>
      <c r="H693" s="318">
        <v>45886161.229999997</v>
      </c>
      <c r="I693" s="337">
        <v>22.943080614999996</v>
      </c>
      <c r="J693" s="345">
        <f t="shared" si="10"/>
        <v>26.834012415204679</v>
      </c>
    </row>
    <row r="694" spans="1:10" ht="45.75" customHeight="1" x14ac:dyDescent="0.25">
      <c r="A694" s="317" t="s">
        <v>972</v>
      </c>
      <c r="B694" s="247" t="s">
        <v>834</v>
      </c>
      <c r="C694" s="247" t="s">
        <v>828</v>
      </c>
      <c r="D694" s="247" t="s">
        <v>607</v>
      </c>
      <c r="E694" s="247"/>
      <c r="F694" s="318">
        <v>200000000</v>
      </c>
      <c r="G694" s="318">
        <v>171000000</v>
      </c>
      <c r="H694" s="318">
        <v>45886161.229999997</v>
      </c>
      <c r="I694" s="337">
        <v>22.943080614999996</v>
      </c>
      <c r="J694" s="345">
        <f t="shared" si="10"/>
        <v>26.834012415204679</v>
      </c>
    </row>
    <row r="695" spans="1:10" ht="22.5" x14ac:dyDescent="0.25">
      <c r="A695" s="317" t="s">
        <v>343</v>
      </c>
      <c r="B695" s="247" t="s">
        <v>834</v>
      </c>
      <c r="C695" s="247" t="s">
        <v>828</v>
      </c>
      <c r="D695" s="247" t="s">
        <v>1138</v>
      </c>
      <c r="E695" s="247" t="s">
        <v>344</v>
      </c>
      <c r="F695" s="318">
        <v>200000000</v>
      </c>
      <c r="G695" s="318">
        <v>171000000</v>
      </c>
      <c r="H695" s="318">
        <v>45886161.229999997</v>
      </c>
      <c r="I695" s="337">
        <v>22.943080614999996</v>
      </c>
      <c r="J695" s="345">
        <f t="shared" si="10"/>
        <v>26.834012415204679</v>
      </c>
    </row>
    <row r="696" spans="1:10" ht="23.25" customHeight="1" thickBot="1" x14ac:dyDescent="0.3">
      <c r="A696" s="317" t="s">
        <v>345</v>
      </c>
      <c r="B696" s="247" t="s">
        <v>834</v>
      </c>
      <c r="C696" s="247" t="s">
        <v>828</v>
      </c>
      <c r="D696" s="247" t="s">
        <v>1138</v>
      </c>
      <c r="E696" s="247" t="s">
        <v>346</v>
      </c>
      <c r="F696" s="318">
        <v>200000000</v>
      </c>
      <c r="G696" s="318">
        <v>171000000</v>
      </c>
      <c r="H696" s="318">
        <v>45886161.229999997</v>
      </c>
      <c r="I696" s="337">
        <v>22.943080614999996</v>
      </c>
      <c r="J696" s="346">
        <f t="shared" si="10"/>
        <v>26.834012415204679</v>
      </c>
    </row>
    <row r="697" spans="1:10" ht="12" customHeight="1" thickBot="1" x14ac:dyDescent="0.3">
      <c r="A697" s="430" t="s">
        <v>857</v>
      </c>
      <c r="B697" s="431"/>
      <c r="C697" s="431"/>
      <c r="D697" s="431"/>
      <c r="E697" s="432"/>
      <c r="F697" s="319">
        <v>14593760020</v>
      </c>
      <c r="G697" s="319">
        <v>15641748550.809999</v>
      </c>
      <c r="H697" s="319">
        <v>15155339717.49</v>
      </c>
      <c r="I697" s="333">
        <v>103.84808093815703</v>
      </c>
      <c r="J697" s="333">
        <f t="shared" si="10"/>
        <v>96.890316758769202</v>
      </c>
    </row>
    <row r="698" spans="1:10" ht="11.25" customHeight="1" x14ac:dyDescent="0.25">
      <c r="A698" s="320"/>
      <c r="B698" s="320"/>
      <c r="C698" s="320"/>
      <c r="D698" s="320"/>
      <c r="E698" s="320"/>
      <c r="F698" s="320"/>
      <c r="G698" s="320"/>
      <c r="H698" s="320"/>
      <c r="I698" s="340"/>
      <c r="J698" s="340"/>
    </row>
  </sheetData>
  <mergeCells count="7">
    <mergeCell ref="I2:K2"/>
    <mergeCell ref="I3:K3"/>
    <mergeCell ref="A7:J7"/>
    <mergeCell ref="A8:J8"/>
    <mergeCell ref="A697:E697"/>
    <mergeCell ref="A5:J5"/>
    <mergeCell ref="A6:J6"/>
  </mergeCells>
  <pageMargins left="0.70866141732283472" right="0.70866141732283472" top="0.74803149606299213" bottom="0.74803149606299213" header="0.31496062992125984" footer="0.31496062992125984"/>
  <pageSetup paperSize="9" scale="50" firstPageNumber="22" fitToHeight="0" orientation="portrait" useFirstPageNumber="1" r:id="rId1"/>
  <headerFooter>
    <oddFooter>Страница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0"/>
  <sheetViews>
    <sheetView view="pageBreakPreview" zoomScaleNormal="100" zoomScaleSheetLayoutView="100" zoomScalePageLayoutView="85" workbookViewId="0">
      <selection activeCell="A6" sqref="A5:K6"/>
    </sheetView>
  </sheetViews>
  <sheetFormatPr defaultRowHeight="15" x14ac:dyDescent="0.25"/>
  <cols>
    <col min="1" max="1" width="28.28515625" customWidth="1"/>
    <col min="2" max="4" width="8.5703125" customWidth="1"/>
    <col min="5" max="5" width="11.42578125" customWidth="1"/>
    <col min="6" max="6" width="8.140625" customWidth="1"/>
    <col min="7" max="9" width="16.7109375" customWidth="1"/>
    <col min="10" max="10" width="18.140625" style="341" customWidth="1"/>
    <col min="11" max="11" width="17.5703125" customWidth="1"/>
  </cols>
  <sheetData>
    <row r="1" spans="1:12" x14ac:dyDescent="0.25">
      <c r="J1" s="342" t="s">
        <v>1359</v>
      </c>
      <c r="K1" s="342"/>
      <c r="L1" s="212"/>
    </row>
    <row r="2" spans="1:12" x14ac:dyDescent="0.25">
      <c r="J2" s="428" t="s">
        <v>767</v>
      </c>
      <c r="K2" s="428"/>
      <c r="L2" s="428"/>
    </row>
    <row r="3" spans="1:12" x14ac:dyDescent="0.25">
      <c r="J3" s="428" t="s">
        <v>1364</v>
      </c>
      <c r="K3" s="428"/>
      <c r="L3" s="428"/>
    </row>
    <row r="5" spans="1:12" ht="12.75" customHeight="1" x14ac:dyDescent="0.25">
      <c r="A5" s="429" t="s">
        <v>1562</v>
      </c>
      <c r="B5" s="429"/>
      <c r="C5" s="429"/>
      <c r="D5" s="429"/>
      <c r="E5" s="429"/>
      <c r="F5" s="429"/>
      <c r="G5" s="429"/>
      <c r="H5" s="429"/>
      <c r="I5" s="429"/>
      <c r="J5" s="429"/>
      <c r="K5" s="429"/>
    </row>
    <row r="6" spans="1:12" ht="12.75" customHeight="1" thickBot="1" x14ac:dyDescent="0.3">
      <c r="A6" s="429" t="s">
        <v>1561</v>
      </c>
      <c r="B6" s="429"/>
      <c r="C6" s="429"/>
      <c r="D6" s="429"/>
      <c r="E6" s="429"/>
      <c r="F6" s="429"/>
      <c r="G6" s="429"/>
      <c r="H6" s="429"/>
      <c r="I6" s="429"/>
      <c r="J6" s="429"/>
      <c r="K6" s="429"/>
    </row>
    <row r="7" spans="1:12" ht="102" customHeight="1" thickBot="1" x14ac:dyDescent="0.3">
      <c r="A7" s="314" t="s">
        <v>203</v>
      </c>
      <c r="B7" s="314" t="s">
        <v>175</v>
      </c>
      <c r="C7" s="314" t="s">
        <v>824</v>
      </c>
      <c r="D7" s="314" t="s">
        <v>825</v>
      </c>
      <c r="E7" s="314" t="s">
        <v>204</v>
      </c>
      <c r="F7" s="314" t="s">
        <v>205</v>
      </c>
      <c r="G7" s="315" t="s">
        <v>170</v>
      </c>
      <c r="H7" s="314" t="s">
        <v>826</v>
      </c>
      <c r="I7" s="314" t="s">
        <v>827</v>
      </c>
      <c r="J7" s="334" t="s">
        <v>714</v>
      </c>
      <c r="K7" s="314" t="s">
        <v>715</v>
      </c>
    </row>
    <row r="8" spans="1:12" ht="12" customHeight="1" thickBot="1" x14ac:dyDescent="0.3">
      <c r="A8" s="316">
        <v>1</v>
      </c>
      <c r="B8" s="316">
        <v>2</v>
      </c>
      <c r="C8" s="316">
        <v>3</v>
      </c>
      <c r="D8" s="316">
        <v>4</v>
      </c>
      <c r="E8" s="316">
        <v>5</v>
      </c>
      <c r="F8" s="316">
        <v>6</v>
      </c>
      <c r="G8" s="316">
        <v>7</v>
      </c>
      <c r="H8" s="316">
        <v>8</v>
      </c>
      <c r="I8" s="316">
        <v>9</v>
      </c>
      <c r="J8" s="354">
        <v>10</v>
      </c>
      <c r="K8" s="316">
        <v>11</v>
      </c>
    </row>
    <row r="9" spans="1:12" ht="45.75" customHeight="1" x14ac:dyDescent="0.25">
      <c r="A9" s="321" t="s">
        <v>347</v>
      </c>
      <c r="B9" s="322" t="s">
        <v>178</v>
      </c>
      <c r="C9" s="322"/>
      <c r="D9" s="322"/>
      <c r="E9" s="322"/>
      <c r="F9" s="322"/>
      <c r="G9" s="323">
        <v>1308439250</v>
      </c>
      <c r="H9" s="323">
        <v>1503221558.03</v>
      </c>
      <c r="I9" s="323">
        <v>1498641463.22</v>
      </c>
      <c r="J9" s="336">
        <v>114.53657196694458</v>
      </c>
      <c r="K9" s="347">
        <f>I9/H9*100</f>
        <v>99.695314720206497</v>
      </c>
    </row>
    <row r="10" spans="1:12" ht="23.25" customHeight="1" x14ac:dyDescent="0.25">
      <c r="A10" s="317" t="s">
        <v>900</v>
      </c>
      <c r="B10" s="247" t="s">
        <v>178</v>
      </c>
      <c r="C10" s="247" t="s">
        <v>839</v>
      </c>
      <c r="D10" s="247"/>
      <c r="E10" s="247"/>
      <c r="F10" s="247"/>
      <c r="G10" s="318">
        <v>33580000</v>
      </c>
      <c r="H10" s="318">
        <v>33580000</v>
      </c>
      <c r="I10" s="318">
        <v>33580000</v>
      </c>
      <c r="J10" s="337">
        <v>100</v>
      </c>
      <c r="K10" s="345">
        <f t="shared" ref="K10:K73" si="0">I10/H10*100</f>
        <v>100</v>
      </c>
    </row>
    <row r="11" spans="1:12" ht="15" customHeight="1" x14ac:dyDescent="0.25">
      <c r="A11" s="317" t="s">
        <v>282</v>
      </c>
      <c r="B11" s="247" t="s">
        <v>178</v>
      </c>
      <c r="C11" s="247" t="s">
        <v>839</v>
      </c>
      <c r="D11" s="247" t="s">
        <v>830</v>
      </c>
      <c r="E11" s="247"/>
      <c r="F11" s="247"/>
      <c r="G11" s="318">
        <v>33580000</v>
      </c>
      <c r="H11" s="318">
        <v>33580000</v>
      </c>
      <c r="I11" s="318">
        <v>33580000</v>
      </c>
      <c r="J11" s="337">
        <v>100</v>
      </c>
      <c r="K11" s="345">
        <f t="shared" si="0"/>
        <v>100</v>
      </c>
    </row>
    <row r="12" spans="1:12" ht="45.75" customHeight="1" x14ac:dyDescent="0.25">
      <c r="A12" s="317" t="s">
        <v>655</v>
      </c>
      <c r="B12" s="247" t="s">
        <v>178</v>
      </c>
      <c r="C12" s="247" t="s">
        <v>839</v>
      </c>
      <c r="D12" s="247" t="s">
        <v>830</v>
      </c>
      <c r="E12" s="247" t="s">
        <v>281</v>
      </c>
      <c r="F12" s="247"/>
      <c r="G12" s="318">
        <v>33580000</v>
      </c>
      <c r="H12" s="318">
        <v>33580000</v>
      </c>
      <c r="I12" s="318">
        <v>33580000</v>
      </c>
      <c r="J12" s="337">
        <v>100</v>
      </c>
      <c r="K12" s="345">
        <f t="shared" si="0"/>
        <v>100</v>
      </c>
    </row>
    <row r="13" spans="1:12" ht="79.5" customHeight="1" x14ac:dyDescent="0.25">
      <c r="A13" s="317" t="s">
        <v>976</v>
      </c>
      <c r="B13" s="247" t="s">
        <v>178</v>
      </c>
      <c r="C13" s="247" t="s">
        <v>839</v>
      </c>
      <c r="D13" s="247" t="s">
        <v>830</v>
      </c>
      <c r="E13" s="247" t="s">
        <v>667</v>
      </c>
      <c r="F13" s="247"/>
      <c r="G13" s="318">
        <v>33580000</v>
      </c>
      <c r="H13" s="318">
        <v>33580000</v>
      </c>
      <c r="I13" s="318">
        <v>33580000</v>
      </c>
      <c r="J13" s="337">
        <v>100</v>
      </c>
      <c r="K13" s="345">
        <f t="shared" si="0"/>
        <v>100</v>
      </c>
    </row>
    <row r="14" spans="1:12" ht="68.25" customHeight="1" x14ac:dyDescent="0.25">
      <c r="A14" s="317" t="s">
        <v>977</v>
      </c>
      <c r="B14" s="247" t="s">
        <v>178</v>
      </c>
      <c r="C14" s="247" t="s">
        <v>839</v>
      </c>
      <c r="D14" s="247" t="s">
        <v>830</v>
      </c>
      <c r="E14" s="247" t="s">
        <v>668</v>
      </c>
      <c r="F14" s="247"/>
      <c r="G14" s="318">
        <v>33580000</v>
      </c>
      <c r="H14" s="318">
        <v>33580000</v>
      </c>
      <c r="I14" s="318">
        <v>33580000</v>
      </c>
      <c r="J14" s="337">
        <v>100</v>
      </c>
      <c r="K14" s="345">
        <f t="shared" si="0"/>
        <v>100</v>
      </c>
    </row>
    <row r="15" spans="1:12" ht="57" customHeight="1" x14ac:dyDescent="0.25">
      <c r="A15" s="317" t="s">
        <v>236</v>
      </c>
      <c r="B15" s="247" t="s">
        <v>178</v>
      </c>
      <c r="C15" s="247" t="s">
        <v>839</v>
      </c>
      <c r="D15" s="247" t="s">
        <v>830</v>
      </c>
      <c r="E15" s="247" t="s">
        <v>583</v>
      </c>
      <c r="F15" s="247" t="s">
        <v>237</v>
      </c>
      <c r="G15" s="318">
        <v>33580000</v>
      </c>
      <c r="H15" s="318">
        <v>33580000</v>
      </c>
      <c r="I15" s="318">
        <v>33580000</v>
      </c>
      <c r="J15" s="337">
        <v>100</v>
      </c>
      <c r="K15" s="345">
        <f t="shared" si="0"/>
        <v>100</v>
      </c>
    </row>
    <row r="16" spans="1:12" ht="23.25" customHeight="1" x14ac:dyDescent="0.25">
      <c r="A16" s="317" t="s">
        <v>290</v>
      </c>
      <c r="B16" s="247" t="s">
        <v>178</v>
      </c>
      <c r="C16" s="247" t="s">
        <v>839</v>
      </c>
      <c r="D16" s="247" t="s">
        <v>830</v>
      </c>
      <c r="E16" s="247" t="s">
        <v>583</v>
      </c>
      <c r="F16" s="247" t="s">
        <v>291</v>
      </c>
      <c r="G16" s="318">
        <v>33580000</v>
      </c>
      <c r="H16" s="318">
        <v>33580000</v>
      </c>
      <c r="I16" s="318">
        <v>33580000</v>
      </c>
      <c r="J16" s="337">
        <v>100</v>
      </c>
      <c r="K16" s="345">
        <f t="shared" si="0"/>
        <v>100</v>
      </c>
    </row>
    <row r="17" spans="1:11" ht="15" customHeight="1" x14ac:dyDescent="0.25">
      <c r="A17" s="317" t="s">
        <v>909</v>
      </c>
      <c r="B17" s="247" t="s">
        <v>178</v>
      </c>
      <c r="C17" s="247" t="s">
        <v>850</v>
      </c>
      <c r="D17" s="247"/>
      <c r="E17" s="247"/>
      <c r="F17" s="247"/>
      <c r="G17" s="318">
        <v>320977100</v>
      </c>
      <c r="H17" s="318">
        <v>351523400</v>
      </c>
      <c r="I17" s="318">
        <v>350717927.37</v>
      </c>
      <c r="J17" s="337">
        <v>109.26571626760912</v>
      </c>
      <c r="K17" s="345">
        <f t="shared" si="0"/>
        <v>99.770862301058756</v>
      </c>
    </row>
    <row r="18" spans="1:11" ht="23.25" customHeight="1" x14ac:dyDescent="0.25">
      <c r="A18" s="317" t="s">
        <v>305</v>
      </c>
      <c r="B18" s="247" t="s">
        <v>178</v>
      </c>
      <c r="C18" s="247" t="s">
        <v>850</v>
      </c>
      <c r="D18" s="247" t="s">
        <v>830</v>
      </c>
      <c r="E18" s="247"/>
      <c r="F18" s="247"/>
      <c r="G18" s="318">
        <v>257521100</v>
      </c>
      <c r="H18" s="318">
        <v>275051700</v>
      </c>
      <c r="I18" s="318">
        <v>275051700</v>
      </c>
      <c r="J18" s="337">
        <v>106.80744218629074</v>
      </c>
      <c r="K18" s="345">
        <f t="shared" si="0"/>
        <v>100</v>
      </c>
    </row>
    <row r="19" spans="1:11" ht="23.25" customHeight="1" x14ac:dyDescent="0.25">
      <c r="A19" s="317" t="s">
        <v>967</v>
      </c>
      <c r="B19" s="247" t="s">
        <v>178</v>
      </c>
      <c r="C19" s="247" t="s">
        <v>850</v>
      </c>
      <c r="D19" s="247" t="s">
        <v>830</v>
      </c>
      <c r="E19" s="247" t="s">
        <v>289</v>
      </c>
      <c r="F19" s="247"/>
      <c r="G19" s="318">
        <v>257521100</v>
      </c>
      <c r="H19" s="318">
        <v>275051700</v>
      </c>
      <c r="I19" s="318">
        <v>275051700</v>
      </c>
      <c r="J19" s="337">
        <v>106.80744218629074</v>
      </c>
      <c r="K19" s="345">
        <f t="shared" si="0"/>
        <v>100</v>
      </c>
    </row>
    <row r="20" spans="1:11" ht="34.5" customHeight="1" x14ac:dyDescent="0.25">
      <c r="A20" s="317" t="s">
        <v>1074</v>
      </c>
      <c r="B20" s="247" t="s">
        <v>178</v>
      </c>
      <c r="C20" s="247" t="s">
        <v>850</v>
      </c>
      <c r="D20" s="247" t="s">
        <v>830</v>
      </c>
      <c r="E20" s="247" t="s">
        <v>851</v>
      </c>
      <c r="F20" s="247"/>
      <c r="G20" s="318">
        <v>257521100</v>
      </c>
      <c r="H20" s="318">
        <v>275051700</v>
      </c>
      <c r="I20" s="318">
        <v>275051700</v>
      </c>
      <c r="J20" s="337">
        <v>106.80744218629074</v>
      </c>
      <c r="K20" s="345">
        <f t="shared" si="0"/>
        <v>100</v>
      </c>
    </row>
    <row r="21" spans="1:11" ht="68.25" customHeight="1" x14ac:dyDescent="0.25">
      <c r="A21" s="317" t="s">
        <v>852</v>
      </c>
      <c r="B21" s="247" t="s">
        <v>178</v>
      </c>
      <c r="C21" s="247" t="s">
        <v>850</v>
      </c>
      <c r="D21" s="247" t="s">
        <v>830</v>
      </c>
      <c r="E21" s="247" t="s">
        <v>853</v>
      </c>
      <c r="F21" s="247"/>
      <c r="G21" s="318">
        <v>257521100</v>
      </c>
      <c r="H21" s="318">
        <v>263328700</v>
      </c>
      <c r="I21" s="318">
        <v>263328700</v>
      </c>
      <c r="J21" s="337">
        <v>102.25519384625181</v>
      </c>
      <c r="K21" s="345">
        <f t="shared" si="0"/>
        <v>100</v>
      </c>
    </row>
    <row r="22" spans="1:11" ht="57" customHeight="1" x14ac:dyDescent="0.25">
      <c r="A22" s="317" t="s">
        <v>236</v>
      </c>
      <c r="B22" s="247" t="s">
        <v>178</v>
      </c>
      <c r="C22" s="247" t="s">
        <v>850</v>
      </c>
      <c r="D22" s="247" t="s">
        <v>830</v>
      </c>
      <c r="E22" s="247" t="s">
        <v>854</v>
      </c>
      <c r="F22" s="247" t="s">
        <v>237</v>
      </c>
      <c r="G22" s="318">
        <v>257521100</v>
      </c>
      <c r="H22" s="318">
        <v>263328700</v>
      </c>
      <c r="I22" s="318">
        <v>263328700</v>
      </c>
      <c r="J22" s="337">
        <v>102.25519384625181</v>
      </c>
      <c r="K22" s="345">
        <f t="shared" si="0"/>
        <v>100</v>
      </c>
    </row>
    <row r="23" spans="1:11" ht="23.25" customHeight="1" x14ac:dyDescent="0.25">
      <c r="A23" s="317" t="s">
        <v>238</v>
      </c>
      <c r="B23" s="247" t="s">
        <v>178</v>
      </c>
      <c r="C23" s="247" t="s">
        <v>850</v>
      </c>
      <c r="D23" s="247" t="s">
        <v>830</v>
      </c>
      <c r="E23" s="247" t="s">
        <v>854</v>
      </c>
      <c r="F23" s="247" t="s">
        <v>239</v>
      </c>
      <c r="G23" s="318">
        <v>257521100</v>
      </c>
      <c r="H23" s="318">
        <v>263328700</v>
      </c>
      <c r="I23" s="318">
        <v>263328700</v>
      </c>
      <c r="J23" s="337">
        <v>102.25519384625181</v>
      </c>
      <c r="K23" s="345">
        <f t="shared" si="0"/>
        <v>100</v>
      </c>
    </row>
    <row r="24" spans="1:11" ht="68.25" customHeight="1" x14ac:dyDescent="0.25">
      <c r="A24" s="317" t="s">
        <v>1075</v>
      </c>
      <c r="B24" s="247" t="s">
        <v>178</v>
      </c>
      <c r="C24" s="247" t="s">
        <v>850</v>
      </c>
      <c r="D24" s="247" t="s">
        <v>830</v>
      </c>
      <c r="E24" s="247" t="s">
        <v>1076</v>
      </c>
      <c r="F24" s="247"/>
      <c r="G24" s="318">
        <v>0</v>
      </c>
      <c r="H24" s="318">
        <v>2582000</v>
      </c>
      <c r="I24" s="318">
        <v>2582000</v>
      </c>
      <c r="J24" s="337">
        <v>0</v>
      </c>
      <c r="K24" s="345">
        <f t="shared" si="0"/>
        <v>100</v>
      </c>
    </row>
    <row r="25" spans="1:11" ht="57" customHeight="1" x14ac:dyDescent="0.25">
      <c r="A25" s="317" t="s">
        <v>236</v>
      </c>
      <c r="B25" s="247" t="s">
        <v>178</v>
      </c>
      <c r="C25" s="247" t="s">
        <v>850</v>
      </c>
      <c r="D25" s="247" t="s">
        <v>830</v>
      </c>
      <c r="E25" s="247" t="s">
        <v>1077</v>
      </c>
      <c r="F25" s="247" t="s">
        <v>237</v>
      </c>
      <c r="G25" s="318">
        <v>0</v>
      </c>
      <c r="H25" s="318">
        <v>2582000</v>
      </c>
      <c r="I25" s="318">
        <v>2582000</v>
      </c>
      <c r="J25" s="337">
        <v>0</v>
      </c>
      <c r="K25" s="345">
        <f t="shared" si="0"/>
        <v>100</v>
      </c>
    </row>
    <row r="26" spans="1:11" ht="23.25" customHeight="1" x14ac:dyDescent="0.25">
      <c r="A26" s="317" t="s">
        <v>238</v>
      </c>
      <c r="B26" s="247" t="s">
        <v>178</v>
      </c>
      <c r="C26" s="247" t="s">
        <v>850</v>
      </c>
      <c r="D26" s="247" t="s">
        <v>830</v>
      </c>
      <c r="E26" s="247" t="s">
        <v>1077</v>
      </c>
      <c r="F26" s="247" t="s">
        <v>239</v>
      </c>
      <c r="G26" s="318">
        <v>0</v>
      </c>
      <c r="H26" s="318">
        <v>2582000</v>
      </c>
      <c r="I26" s="318">
        <v>2582000</v>
      </c>
      <c r="J26" s="337">
        <v>0</v>
      </c>
      <c r="K26" s="345">
        <f t="shared" si="0"/>
        <v>100</v>
      </c>
    </row>
    <row r="27" spans="1:11" ht="68.25" customHeight="1" x14ac:dyDescent="0.25">
      <c r="A27" s="317" t="s">
        <v>1440</v>
      </c>
      <c r="B27" s="247" t="s">
        <v>178</v>
      </c>
      <c r="C27" s="247" t="s">
        <v>850</v>
      </c>
      <c r="D27" s="247" t="s">
        <v>830</v>
      </c>
      <c r="E27" s="247" t="s">
        <v>1441</v>
      </c>
      <c r="F27" s="247"/>
      <c r="G27" s="318">
        <v>0</v>
      </c>
      <c r="H27" s="318">
        <v>9141000</v>
      </c>
      <c r="I27" s="318">
        <v>9141000</v>
      </c>
      <c r="J27" s="337">
        <v>0</v>
      </c>
      <c r="K27" s="345">
        <f t="shared" si="0"/>
        <v>100</v>
      </c>
    </row>
    <row r="28" spans="1:11" ht="57" customHeight="1" x14ac:dyDescent="0.25">
      <c r="A28" s="317" t="s">
        <v>236</v>
      </c>
      <c r="B28" s="247" t="s">
        <v>178</v>
      </c>
      <c r="C28" s="247" t="s">
        <v>850</v>
      </c>
      <c r="D28" s="247" t="s">
        <v>830</v>
      </c>
      <c r="E28" s="247" t="s">
        <v>1442</v>
      </c>
      <c r="F28" s="247" t="s">
        <v>237</v>
      </c>
      <c r="G28" s="318">
        <v>0</v>
      </c>
      <c r="H28" s="318">
        <v>9141000</v>
      </c>
      <c r="I28" s="318">
        <v>9141000</v>
      </c>
      <c r="J28" s="337">
        <v>0</v>
      </c>
      <c r="K28" s="345">
        <f t="shared" si="0"/>
        <v>100</v>
      </c>
    </row>
    <row r="29" spans="1:11" ht="23.25" customHeight="1" x14ac:dyDescent="0.25">
      <c r="A29" s="317" t="s">
        <v>238</v>
      </c>
      <c r="B29" s="247" t="s">
        <v>178</v>
      </c>
      <c r="C29" s="247" t="s">
        <v>850</v>
      </c>
      <c r="D29" s="247" t="s">
        <v>830</v>
      </c>
      <c r="E29" s="247" t="s">
        <v>1442</v>
      </c>
      <c r="F29" s="247" t="s">
        <v>239</v>
      </c>
      <c r="G29" s="318">
        <v>0</v>
      </c>
      <c r="H29" s="318">
        <v>9141000</v>
      </c>
      <c r="I29" s="318">
        <v>9141000</v>
      </c>
      <c r="J29" s="337">
        <v>0</v>
      </c>
      <c r="K29" s="345">
        <f t="shared" si="0"/>
        <v>100</v>
      </c>
    </row>
    <row r="30" spans="1:11" ht="15" customHeight="1" x14ac:dyDescent="0.25">
      <c r="A30" s="317" t="s">
        <v>310</v>
      </c>
      <c r="B30" s="247" t="s">
        <v>178</v>
      </c>
      <c r="C30" s="247" t="s">
        <v>850</v>
      </c>
      <c r="D30" s="247" t="s">
        <v>850</v>
      </c>
      <c r="E30" s="247"/>
      <c r="F30" s="247"/>
      <c r="G30" s="318">
        <v>63456000</v>
      </c>
      <c r="H30" s="318">
        <v>72472100</v>
      </c>
      <c r="I30" s="318">
        <v>71666627.370000005</v>
      </c>
      <c r="J30" s="337">
        <v>112.93908750945538</v>
      </c>
      <c r="K30" s="345">
        <f t="shared" si="0"/>
        <v>98.88857556218187</v>
      </c>
    </row>
    <row r="31" spans="1:11" ht="79.5" customHeight="1" x14ac:dyDescent="0.25">
      <c r="A31" s="317" t="s">
        <v>618</v>
      </c>
      <c r="B31" s="247" t="s">
        <v>178</v>
      </c>
      <c r="C31" s="247" t="s">
        <v>850</v>
      </c>
      <c r="D31" s="247" t="s">
        <v>850</v>
      </c>
      <c r="E31" s="247" t="s">
        <v>261</v>
      </c>
      <c r="F31" s="247"/>
      <c r="G31" s="318">
        <v>63456000</v>
      </c>
      <c r="H31" s="318">
        <v>72472100</v>
      </c>
      <c r="I31" s="318">
        <v>71666627.370000005</v>
      </c>
      <c r="J31" s="337">
        <v>112.93908750945538</v>
      </c>
      <c r="K31" s="345">
        <f t="shared" si="0"/>
        <v>98.88857556218187</v>
      </c>
    </row>
    <row r="32" spans="1:11" ht="23.25" customHeight="1" x14ac:dyDescent="0.25">
      <c r="A32" s="317" t="s">
        <v>622</v>
      </c>
      <c r="B32" s="247" t="s">
        <v>178</v>
      </c>
      <c r="C32" s="247" t="s">
        <v>850</v>
      </c>
      <c r="D32" s="247" t="s">
        <v>850</v>
      </c>
      <c r="E32" s="247" t="s">
        <v>623</v>
      </c>
      <c r="F32" s="247"/>
      <c r="G32" s="318">
        <v>2000000</v>
      </c>
      <c r="H32" s="318">
        <v>6500000</v>
      </c>
      <c r="I32" s="318">
        <v>5694527.3700000001</v>
      </c>
      <c r="J32" s="337">
        <v>284.72636850000004</v>
      </c>
      <c r="K32" s="345">
        <f t="shared" si="0"/>
        <v>87.608113384615379</v>
      </c>
    </row>
    <row r="33" spans="1:11" ht="34.5" customHeight="1" x14ac:dyDescent="0.25">
      <c r="A33" s="317" t="s">
        <v>1083</v>
      </c>
      <c r="B33" s="247" t="s">
        <v>178</v>
      </c>
      <c r="C33" s="247" t="s">
        <v>850</v>
      </c>
      <c r="D33" s="247" t="s">
        <v>850</v>
      </c>
      <c r="E33" s="247" t="s">
        <v>624</v>
      </c>
      <c r="F33" s="247"/>
      <c r="G33" s="318">
        <v>2000000</v>
      </c>
      <c r="H33" s="318">
        <v>1400000</v>
      </c>
      <c r="I33" s="318">
        <v>1055089.6000000001</v>
      </c>
      <c r="J33" s="337">
        <v>52.754480000000001</v>
      </c>
      <c r="K33" s="345">
        <f t="shared" si="0"/>
        <v>75.36354285714286</v>
      </c>
    </row>
    <row r="34" spans="1:11" ht="57" customHeight="1" x14ac:dyDescent="0.25">
      <c r="A34" s="317" t="s">
        <v>236</v>
      </c>
      <c r="B34" s="247" t="s">
        <v>178</v>
      </c>
      <c r="C34" s="247" t="s">
        <v>850</v>
      </c>
      <c r="D34" s="247" t="s">
        <v>850</v>
      </c>
      <c r="E34" s="247" t="s">
        <v>564</v>
      </c>
      <c r="F34" s="247" t="s">
        <v>237</v>
      </c>
      <c r="G34" s="318">
        <v>2000000</v>
      </c>
      <c r="H34" s="318">
        <v>1400000</v>
      </c>
      <c r="I34" s="318">
        <v>1055089.6000000001</v>
      </c>
      <c r="J34" s="337">
        <v>52.754480000000001</v>
      </c>
      <c r="K34" s="345">
        <f t="shared" si="0"/>
        <v>75.36354285714286</v>
      </c>
    </row>
    <row r="35" spans="1:11" ht="23.25" customHeight="1" x14ac:dyDescent="0.25">
      <c r="A35" s="317" t="s">
        <v>238</v>
      </c>
      <c r="B35" s="247" t="s">
        <v>178</v>
      </c>
      <c r="C35" s="247" t="s">
        <v>850</v>
      </c>
      <c r="D35" s="247" t="s">
        <v>850</v>
      </c>
      <c r="E35" s="247" t="s">
        <v>564</v>
      </c>
      <c r="F35" s="247" t="s">
        <v>239</v>
      </c>
      <c r="G35" s="318">
        <v>2000000</v>
      </c>
      <c r="H35" s="318">
        <v>1400000</v>
      </c>
      <c r="I35" s="318">
        <v>1055089.6000000001</v>
      </c>
      <c r="J35" s="337">
        <v>52.754480000000001</v>
      </c>
      <c r="K35" s="345">
        <f t="shared" si="0"/>
        <v>75.36354285714286</v>
      </c>
    </row>
    <row r="36" spans="1:11" ht="169.5" customHeight="1" x14ac:dyDescent="0.25">
      <c r="A36" s="317" t="s">
        <v>1084</v>
      </c>
      <c r="B36" s="247" t="s">
        <v>178</v>
      </c>
      <c r="C36" s="247" t="s">
        <v>850</v>
      </c>
      <c r="D36" s="247" t="s">
        <v>850</v>
      </c>
      <c r="E36" s="247" t="s">
        <v>1085</v>
      </c>
      <c r="F36" s="247"/>
      <c r="G36" s="318">
        <v>0</v>
      </c>
      <c r="H36" s="318">
        <v>5100000</v>
      </c>
      <c r="I36" s="318">
        <v>4639437.7699999996</v>
      </c>
      <c r="J36" s="337">
        <v>0</v>
      </c>
      <c r="K36" s="345">
        <f t="shared" si="0"/>
        <v>90.969368039215681</v>
      </c>
    </row>
    <row r="37" spans="1:11" ht="23.25" customHeight="1" x14ac:dyDescent="0.25">
      <c r="A37" s="317" t="s">
        <v>215</v>
      </c>
      <c r="B37" s="247" t="s">
        <v>178</v>
      </c>
      <c r="C37" s="247" t="s">
        <v>850</v>
      </c>
      <c r="D37" s="247" t="s">
        <v>850</v>
      </c>
      <c r="E37" s="247" t="s">
        <v>1086</v>
      </c>
      <c r="F37" s="247" t="s">
        <v>216</v>
      </c>
      <c r="G37" s="318">
        <v>0</v>
      </c>
      <c r="H37" s="318">
        <v>5100000</v>
      </c>
      <c r="I37" s="318">
        <v>4639437.7699999996</v>
      </c>
      <c r="J37" s="337">
        <v>0</v>
      </c>
      <c r="K37" s="345">
        <f t="shared" si="0"/>
        <v>90.969368039215681</v>
      </c>
    </row>
    <row r="38" spans="1:11" ht="102" customHeight="1" x14ac:dyDescent="0.25">
      <c r="A38" s="317" t="s">
        <v>235</v>
      </c>
      <c r="B38" s="247" t="s">
        <v>178</v>
      </c>
      <c r="C38" s="247" t="s">
        <v>850</v>
      </c>
      <c r="D38" s="247" t="s">
        <v>850</v>
      </c>
      <c r="E38" s="247" t="s">
        <v>1086</v>
      </c>
      <c r="F38" s="247" t="s">
        <v>200</v>
      </c>
      <c r="G38" s="318">
        <v>0</v>
      </c>
      <c r="H38" s="318">
        <v>5100000</v>
      </c>
      <c r="I38" s="318">
        <v>4639437.7699999996</v>
      </c>
      <c r="J38" s="337">
        <v>0</v>
      </c>
      <c r="K38" s="345">
        <f t="shared" si="0"/>
        <v>90.969368039215681</v>
      </c>
    </row>
    <row r="39" spans="1:11" ht="23.25" customHeight="1" x14ac:dyDescent="0.25">
      <c r="A39" s="317" t="s">
        <v>308</v>
      </c>
      <c r="B39" s="247" t="s">
        <v>178</v>
      </c>
      <c r="C39" s="247" t="s">
        <v>850</v>
      </c>
      <c r="D39" s="247" t="s">
        <v>850</v>
      </c>
      <c r="E39" s="247" t="s">
        <v>989</v>
      </c>
      <c r="F39" s="247"/>
      <c r="G39" s="318">
        <v>61456000</v>
      </c>
      <c r="H39" s="318">
        <v>65972100</v>
      </c>
      <c r="I39" s="318">
        <v>65972100</v>
      </c>
      <c r="J39" s="337">
        <v>107.34850950273366</v>
      </c>
      <c r="K39" s="345">
        <f t="shared" si="0"/>
        <v>100</v>
      </c>
    </row>
    <row r="40" spans="1:11" ht="57" customHeight="1" x14ac:dyDescent="0.25">
      <c r="A40" s="317" t="s">
        <v>223</v>
      </c>
      <c r="B40" s="247" t="s">
        <v>178</v>
      </c>
      <c r="C40" s="247" t="s">
        <v>850</v>
      </c>
      <c r="D40" s="247" t="s">
        <v>850</v>
      </c>
      <c r="E40" s="247" t="s">
        <v>1087</v>
      </c>
      <c r="F40" s="247"/>
      <c r="G40" s="318">
        <v>61456000</v>
      </c>
      <c r="H40" s="318">
        <v>65972100</v>
      </c>
      <c r="I40" s="318">
        <v>65972100</v>
      </c>
      <c r="J40" s="337">
        <v>107.34850950273366</v>
      </c>
      <c r="K40" s="345">
        <f t="shared" si="0"/>
        <v>100</v>
      </c>
    </row>
    <row r="41" spans="1:11" ht="57" customHeight="1" x14ac:dyDescent="0.25">
      <c r="A41" s="317" t="s">
        <v>236</v>
      </c>
      <c r="B41" s="247" t="s">
        <v>178</v>
      </c>
      <c r="C41" s="247" t="s">
        <v>850</v>
      </c>
      <c r="D41" s="247" t="s">
        <v>850</v>
      </c>
      <c r="E41" s="247" t="s">
        <v>1445</v>
      </c>
      <c r="F41" s="247" t="s">
        <v>237</v>
      </c>
      <c r="G41" s="318">
        <v>61456000</v>
      </c>
      <c r="H41" s="318">
        <v>65972100</v>
      </c>
      <c r="I41" s="318">
        <v>65972100</v>
      </c>
      <c r="J41" s="337">
        <v>107.34850950273366</v>
      </c>
      <c r="K41" s="345">
        <f t="shared" si="0"/>
        <v>100</v>
      </c>
    </row>
    <row r="42" spans="1:11" ht="23.25" customHeight="1" x14ac:dyDescent="0.25">
      <c r="A42" s="317" t="s">
        <v>238</v>
      </c>
      <c r="B42" s="247" t="s">
        <v>178</v>
      </c>
      <c r="C42" s="247" t="s">
        <v>850</v>
      </c>
      <c r="D42" s="247" t="s">
        <v>850</v>
      </c>
      <c r="E42" s="247" t="s">
        <v>1445</v>
      </c>
      <c r="F42" s="247" t="s">
        <v>239</v>
      </c>
      <c r="G42" s="318">
        <v>61456000</v>
      </c>
      <c r="H42" s="318">
        <v>65972100</v>
      </c>
      <c r="I42" s="318">
        <v>65972100</v>
      </c>
      <c r="J42" s="337">
        <v>107.34850950273366</v>
      </c>
      <c r="K42" s="345">
        <f t="shared" si="0"/>
        <v>100</v>
      </c>
    </row>
    <row r="43" spans="1:11" ht="23.25" customHeight="1" x14ac:dyDescent="0.25">
      <c r="A43" s="317" t="s">
        <v>313</v>
      </c>
      <c r="B43" s="247" t="s">
        <v>178</v>
      </c>
      <c r="C43" s="247" t="s">
        <v>850</v>
      </c>
      <c r="D43" s="247" t="s">
        <v>836</v>
      </c>
      <c r="E43" s="247"/>
      <c r="F43" s="247"/>
      <c r="G43" s="318">
        <v>0</v>
      </c>
      <c r="H43" s="318">
        <v>3999600</v>
      </c>
      <c r="I43" s="318">
        <v>3999600</v>
      </c>
      <c r="J43" s="337">
        <v>0</v>
      </c>
      <c r="K43" s="345">
        <f t="shared" si="0"/>
        <v>100</v>
      </c>
    </row>
    <row r="44" spans="1:11" ht="34.5" customHeight="1" x14ac:dyDescent="0.25">
      <c r="A44" s="317" t="s">
        <v>602</v>
      </c>
      <c r="B44" s="247" t="s">
        <v>178</v>
      </c>
      <c r="C44" s="247" t="s">
        <v>850</v>
      </c>
      <c r="D44" s="247" t="s">
        <v>836</v>
      </c>
      <c r="E44" s="247" t="s">
        <v>311</v>
      </c>
      <c r="F44" s="247"/>
      <c r="G44" s="318">
        <v>0</v>
      </c>
      <c r="H44" s="318">
        <v>3999600</v>
      </c>
      <c r="I44" s="318">
        <v>3999600</v>
      </c>
      <c r="J44" s="337">
        <v>0</v>
      </c>
      <c r="K44" s="345">
        <f t="shared" si="0"/>
        <v>100</v>
      </c>
    </row>
    <row r="45" spans="1:11" ht="34.5" customHeight="1" x14ac:dyDescent="0.25">
      <c r="A45" s="317" t="s">
        <v>1090</v>
      </c>
      <c r="B45" s="247" t="s">
        <v>178</v>
      </c>
      <c r="C45" s="247" t="s">
        <v>850</v>
      </c>
      <c r="D45" s="247" t="s">
        <v>836</v>
      </c>
      <c r="E45" s="247" t="s">
        <v>312</v>
      </c>
      <c r="F45" s="247"/>
      <c r="G45" s="318">
        <v>0</v>
      </c>
      <c r="H45" s="318">
        <v>3999600</v>
      </c>
      <c r="I45" s="318">
        <v>3999600</v>
      </c>
      <c r="J45" s="337">
        <v>0</v>
      </c>
      <c r="K45" s="345">
        <f t="shared" si="0"/>
        <v>100</v>
      </c>
    </row>
    <row r="46" spans="1:11" ht="45.75" customHeight="1" x14ac:dyDescent="0.25">
      <c r="A46" s="317" t="s">
        <v>1091</v>
      </c>
      <c r="B46" s="247" t="s">
        <v>178</v>
      </c>
      <c r="C46" s="247" t="s">
        <v>850</v>
      </c>
      <c r="D46" s="247" t="s">
        <v>836</v>
      </c>
      <c r="E46" s="247" t="s">
        <v>1092</v>
      </c>
      <c r="F46" s="247"/>
      <c r="G46" s="318">
        <v>0</v>
      </c>
      <c r="H46" s="318">
        <v>3999600</v>
      </c>
      <c r="I46" s="318">
        <v>3999600</v>
      </c>
      <c r="J46" s="337">
        <v>0</v>
      </c>
      <c r="K46" s="345">
        <f t="shared" si="0"/>
        <v>100</v>
      </c>
    </row>
    <row r="47" spans="1:11" ht="57" customHeight="1" x14ac:dyDescent="0.25">
      <c r="A47" s="317" t="s">
        <v>236</v>
      </c>
      <c r="B47" s="247" t="s">
        <v>178</v>
      </c>
      <c r="C47" s="247" t="s">
        <v>850</v>
      </c>
      <c r="D47" s="247" t="s">
        <v>836</v>
      </c>
      <c r="E47" s="247" t="s">
        <v>1093</v>
      </c>
      <c r="F47" s="247" t="s">
        <v>237</v>
      </c>
      <c r="G47" s="318">
        <v>0</v>
      </c>
      <c r="H47" s="318">
        <v>3999600</v>
      </c>
      <c r="I47" s="318">
        <v>3999600</v>
      </c>
      <c r="J47" s="337">
        <v>0</v>
      </c>
      <c r="K47" s="345">
        <f t="shared" si="0"/>
        <v>100</v>
      </c>
    </row>
    <row r="48" spans="1:11" ht="23.25" customHeight="1" x14ac:dyDescent="0.25">
      <c r="A48" s="317" t="s">
        <v>238</v>
      </c>
      <c r="B48" s="247" t="s">
        <v>178</v>
      </c>
      <c r="C48" s="247" t="s">
        <v>850</v>
      </c>
      <c r="D48" s="247" t="s">
        <v>836</v>
      </c>
      <c r="E48" s="247" t="s">
        <v>1093</v>
      </c>
      <c r="F48" s="247" t="s">
        <v>239</v>
      </c>
      <c r="G48" s="318">
        <v>0</v>
      </c>
      <c r="H48" s="318">
        <v>3999600</v>
      </c>
      <c r="I48" s="318">
        <v>3999600</v>
      </c>
      <c r="J48" s="337">
        <v>0</v>
      </c>
      <c r="K48" s="345">
        <f t="shared" si="0"/>
        <v>100</v>
      </c>
    </row>
    <row r="49" spans="1:11" ht="15" customHeight="1" x14ac:dyDescent="0.25">
      <c r="A49" s="317" t="s">
        <v>914</v>
      </c>
      <c r="B49" s="247" t="s">
        <v>178</v>
      </c>
      <c r="C49" s="247" t="s">
        <v>840</v>
      </c>
      <c r="D49" s="247"/>
      <c r="E49" s="247"/>
      <c r="F49" s="247"/>
      <c r="G49" s="318">
        <v>531902450</v>
      </c>
      <c r="H49" s="318">
        <v>660200133.02999997</v>
      </c>
      <c r="I49" s="318">
        <v>656620361.26999998</v>
      </c>
      <c r="J49" s="337">
        <v>123.4475158499458</v>
      </c>
      <c r="K49" s="345">
        <f t="shared" si="0"/>
        <v>99.45777475936417</v>
      </c>
    </row>
    <row r="50" spans="1:11" ht="15" customHeight="1" x14ac:dyDescent="0.25">
      <c r="A50" s="317" t="s">
        <v>315</v>
      </c>
      <c r="B50" s="247" t="s">
        <v>178</v>
      </c>
      <c r="C50" s="247" t="s">
        <v>840</v>
      </c>
      <c r="D50" s="247" t="s">
        <v>828</v>
      </c>
      <c r="E50" s="247"/>
      <c r="F50" s="247"/>
      <c r="G50" s="318">
        <v>497988550</v>
      </c>
      <c r="H50" s="318">
        <v>626196233.02999997</v>
      </c>
      <c r="I50" s="318">
        <v>625977938.42999995</v>
      </c>
      <c r="J50" s="337">
        <v>125.7012713304352</v>
      </c>
      <c r="K50" s="345">
        <f t="shared" si="0"/>
        <v>99.965139585886078</v>
      </c>
    </row>
    <row r="51" spans="1:11" ht="23.25" customHeight="1" x14ac:dyDescent="0.25">
      <c r="A51" s="317" t="s">
        <v>967</v>
      </c>
      <c r="B51" s="247" t="s">
        <v>178</v>
      </c>
      <c r="C51" s="247" t="s">
        <v>840</v>
      </c>
      <c r="D51" s="247" t="s">
        <v>828</v>
      </c>
      <c r="E51" s="247" t="s">
        <v>289</v>
      </c>
      <c r="F51" s="247"/>
      <c r="G51" s="318">
        <v>497988550</v>
      </c>
      <c r="H51" s="318">
        <v>626196233.02999997</v>
      </c>
      <c r="I51" s="318">
        <v>625977938.42999995</v>
      </c>
      <c r="J51" s="337">
        <v>125.7012713304352</v>
      </c>
      <c r="K51" s="345">
        <f t="shared" si="0"/>
        <v>99.965139585886078</v>
      </c>
    </row>
    <row r="52" spans="1:11" ht="23.25" customHeight="1" x14ac:dyDescent="0.25">
      <c r="A52" s="317" t="s">
        <v>1094</v>
      </c>
      <c r="B52" s="247" t="s">
        <v>178</v>
      </c>
      <c r="C52" s="247" t="s">
        <v>840</v>
      </c>
      <c r="D52" s="247" t="s">
        <v>828</v>
      </c>
      <c r="E52" s="247" t="s">
        <v>296</v>
      </c>
      <c r="F52" s="247"/>
      <c r="G52" s="318">
        <v>7585000</v>
      </c>
      <c r="H52" s="318">
        <v>8781520</v>
      </c>
      <c r="I52" s="318">
        <v>8781520</v>
      </c>
      <c r="J52" s="337">
        <v>115.77481872116017</v>
      </c>
      <c r="K52" s="345">
        <f t="shared" si="0"/>
        <v>100</v>
      </c>
    </row>
    <row r="53" spans="1:11" ht="45.75" customHeight="1" x14ac:dyDescent="0.25">
      <c r="A53" s="317" t="s">
        <v>682</v>
      </c>
      <c r="B53" s="247" t="s">
        <v>178</v>
      </c>
      <c r="C53" s="247" t="s">
        <v>840</v>
      </c>
      <c r="D53" s="247" t="s">
        <v>828</v>
      </c>
      <c r="E53" s="247" t="s">
        <v>297</v>
      </c>
      <c r="F53" s="247"/>
      <c r="G53" s="318">
        <v>7585000</v>
      </c>
      <c r="H53" s="318">
        <v>8456500</v>
      </c>
      <c r="I53" s="318">
        <v>8456500</v>
      </c>
      <c r="J53" s="337">
        <v>111.48978246539222</v>
      </c>
      <c r="K53" s="345">
        <f t="shared" si="0"/>
        <v>100</v>
      </c>
    </row>
    <row r="54" spans="1:11" ht="57" customHeight="1" x14ac:dyDescent="0.25">
      <c r="A54" s="317" t="s">
        <v>236</v>
      </c>
      <c r="B54" s="247" t="s">
        <v>178</v>
      </c>
      <c r="C54" s="247" t="s">
        <v>840</v>
      </c>
      <c r="D54" s="247" t="s">
        <v>828</v>
      </c>
      <c r="E54" s="247" t="s">
        <v>585</v>
      </c>
      <c r="F54" s="247" t="s">
        <v>237</v>
      </c>
      <c r="G54" s="318">
        <v>7585000</v>
      </c>
      <c r="H54" s="318">
        <v>8456500</v>
      </c>
      <c r="I54" s="318">
        <v>8456500</v>
      </c>
      <c r="J54" s="337">
        <v>111.48978246539222</v>
      </c>
      <c r="K54" s="345">
        <f t="shared" si="0"/>
        <v>100</v>
      </c>
    </row>
    <row r="55" spans="1:11" ht="23.25" customHeight="1" x14ac:dyDescent="0.25">
      <c r="A55" s="317" t="s">
        <v>238</v>
      </c>
      <c r="B55" s="247" t="s">
        <v>178</v>
      </c>
      <c r="C55" s="247" t="s">
        <v>840</v>
      </c>
      <c r="D55" s="247" t="s">
        <v>828</v>
      </c>
      <c r="E55" s="247" t="s">
        <v>585</v>
      </c>
      <c r="F55" s="247" t="s">
        <v>239</v>
      </c>
      <c r="G55" s="318">
        <v>7585000</v>
      </c>
      <c r="H55" s="318">
        <v>8456500</v>
      </c>
      <c r="I55" s="318">
        <v>8456500</v>
      </c>
      <c r="J55" s="337">
        <v>111.48978246539222</v>
      </c>
      <c r="K55" s="345">
        <f t="shared" si="0"/>
        <v>100</v>
      </c>
    </row>
    <row r="56" spans="1:11" ht="102" customHeight="1" x14ac:dyDescent="0.25">
      <c r="A56" s="317" t="s">
        <v>1095</v>
      </c>
      <c r="B56" s="247" t="s">
        <v>178</v>
      </c>
      <c r="C56" s="247" t="s">
        <v>840</v>
      </c>
      <c r="D56" s="247" t="s">
        <v>828</v>
      </c>
      <c r="E56" s="247" t="s">
        <v>1096</v>
      </c>
      <c r="F56" s="247"/>
      <c r="G56" s="318">
        <v>0</v>
      </c>
      <c r="H56" s="318">
        <v>325020</v>
      </c>
      <c r="I56" s="318">
        <v>325020</v>
      </c>
      <c r="J56" s="337">
        <v>0</v>
      </c>
      <c r="K56" s="345">
        <f t="shared" si="0"/>
        <v>100</v>
      </c>
    </row>
    <row r="57" spans="1:11" ht="57" customHeight="1" x14ac:dyDescent="0.25">
      <c r="A57" s="317" t="s">
        <v>236</v>
      </c>
      <c r="B57" s="247" t="s">
        <v>178</v>
      </c>
      <c r="C57" s="247" t="s">
        <v>840</v>
      </c>
      <c r="D57" s="247" t="s">
        <v>828</v>
      </c>
      <c r="E57" s="247" t="s">
        <v>1097</v>
      </c>
      <c r="F57" s="247" t="s">
        <v>237</v>
      </c>
      <c r="G57" s="318">
        <v>0</v>
      </c>
      <c r="H57" s="318">
        <v>325020</v>
      </c>
      <c r="I57" s="318">
        <v>325020</v>
      </c>
      <c r="J57" s="337">
        <v>0</v>
      </c>
      <c r="K57" s="345">
        <f t="shared" si="0"/>
        <v>100</v>
      </c>
    </row>
    <row r="58" spans="1:11" ht="23.25" customHeight="1" x14ac:dyDescent="0.25">
      <c r="A58" s="317" t="s">
        <v>238</v>
      </c>
      <c r="B58" s="247" t="s">
        <v>178</v>
      </c>
      <c r="C58" s="247" t="s">
        <v>840</v>
      </c>
      <c r="D58" s="247" t="s">
        <v>828</v>
      </c>
      <c r="E58" s="247" t="s">
        <v>1097</v>
      </c>
      <c r="F58" s="247" t="s">
        <v>239</v>
      </c>
      <c r="G58" s="318">
        <v>0</v>
      </c>
      <c r="H58" s="318">
        <v>325020</v>
      </c>
      <c r="I58" s="318">
        <v>325020</v>
      </c>
      <c r="J58" s="337">
        <v>0</v>
      </c>
      <c r="K58" s="345">
        <f t="shared" si="0"/>
        <v>100</v>
      </c>
    </row>
    <row r="59" spans="1:11" ht="23.25" customHeight="1" x14ac:dyDescent="0.25">
      <c r="A59" s="317" t="s">
        <v>1098</v>
      </c>
      <c r="B59" s="247" t="s">
        <v>178</v>
      </c>
      <c r="C59" s="247" t="s">
        <v>840</v>
      </c>
      <c r="D59" s="247" t="s">
        <v>828</v>
      </c>
      <c r="E59" s="247" t="s">
        <v>304</v>
      </c>
      <c r="F59" s="247"/>
      <c r="G59" s="318">
        <v>81354950</v>
      </c>
      <c r="H59" s="318">
        <v>94409254.25</v>
      </c>
      <c r="I59" s="318">
        <v>94409254.25</v>
      </c>
      <c r="J59" s="337">
        <v>116.04610936396618</v>
      </c>
      <c r="K59" s="345">
        <f t="shared" si="0"/>
        <v>100</v>
      </c>
    </row>
    <row r="60" spans="1:11" ht="68.25" customHeight="1" x14ac:dyDescent="0.25">
      <c r="A60" s="317" t="s">
        <v>683</v>
      </c>
      <c r="B60" s="247" t="s">
        <v>178</v>
      </c>
      <c r="C60" s="247" t="s">
        <v>840</v>
      </c>
      <c r="D60" s="247" t="s">
        <v>828</v>
      </c>
      <c r="E60" s="247" t="s">
        <v>306</v>
      </c>
      <c r="F60" s="247"/>
      <c r="G60" s="318">
        <v>81354950</v>
      </c>
      <c r="H60" s="318">
        <v>90062344.329999998</v>
      </c>
      <c r="I60" s="318">
        <v>90062344.329999998</v>
      </c>
      <c r="J60" s="337">
        <v>110.70296808000005</v>
      </c>
      <c r="K60" s="345">
        <f t="shared" si="0"/>
        <v>100</v>
      </c>
    </row>
    <row r="61" spans="1:11" ht="57" customHeight="1" x14ac:dyDescent="0.25">
      <c r="A61" s="317" t="s">
        <v>236</v>
      </c>
      <c r="B61" s="247" t="s">
        <v>178</v>
      </c>
      <c r="C61" s="247" t="s">
        <v>840</v>
      </c>
      <c r="D61" s="247" t="s">
        <v>828</v>
      </c>
      <c r="E61" s="247" t="s">
        <v>586</v>
      </c>
      <c r="F61" s="247" t="s">
        <v>237</v>
      </c>
      <c r="G61" s="318">
        <v>81354950</v>
      </c>
      <c r="H61" s="318">
        <v>90062344.329999998</v>
      </c>
      <c r="I61" s="318">
        <v>90062344.329999998</v>
      </c>
      <c r="J61" s="337">
        <v>110.70296808000005</v>
      </c>
      <c r="K61" s="345">
        <f t="shared" si="0"/>
        <v>100</v>
      </c>
    </row>
    <row r="62" spans="1:11" ht="23.25" customHeight="1" x14ac:dyDescent="0.25">
      <c r="A62" s="317" t="s">
        <v>238</v>
      </c>
      <c r="B62" s="247" t="s">
        <v>178</v>
      </c>
      <c r="C62" s="247" t="s">
        <v>840</v>
      </c>
      <c r="D62" s="247" t="s">
        <v>828</v>
      </c>
      <c r="E62" s="247" t="s">
        <v>586</v>
      </c>
      <c r="F62" s="247" t="s">
        <v>239</v>
      </c>
      <c r="G62" s="318">
        <v>81354950</v>
      </c>
      <c r="H62" s="318">
        <v>90062344.329999998</v>
      </c>
      <c r="I62" s="318">
        <v>90062344.329999998</v>
      </c>
      <c r="J62" s="337">
        <v>110.70296808000005</v>
      </c>
      <c r="K62" s="345">
        <f t="shared" si="0"/>
        <v>100</v>
      </c>
    </row>
    <row r="63" spans="1:11" ht="102" customHeight="1" x14ac:dyDescent="0.25">
      <c r="A63" s="317" t="s">
        <v>1099</v>
      </c>
      <c r="B63" s="247" t="s">
        <v>178</v>
      </c>
      <c r="C63" s="247" t="s">
        <v>840</v>
      </c>
      <c r="D63" s="247" t="s">
        <v>828</v>
      </c>
      <c r="E63" s="247" t="s">
        <v>1100</v>
      </c>
      <c r="F63" s="247"/>
      <c r="G63" s="318">
        <v>0</v>
      </c>
      <c r="H63" s="318">
        <v>4346909.92</v>
      </c>
      <c r="I63" s="318">
        <v>4346909.92</v>
      </c>
      <c r="J63" s="337">
        <v>0</v>
      </c>
      <c r="K63" s="345">
        <f t="shared" si="0"/>
        <v>100</v>
      </c>
    </row>
    <row r="64" spans="1:11" ht="57" customHeight="1" x14ac:dyDescent="0.25">
      <c r="A64" s="317" t="s">
        <v>236</v>
      </c>
      <c r="B64" s="247" t="s">
        <v>178</v>
      </c>
      <c r="C64" s="247" t="s">
        <v>840</v>
      </c>
      <c r="D64" s="247" t="s">
        <v>828</v>
      </c>
      <c r="E64" s="247" t="s">
        <v>1101</v>
      </c>
      <c r="F64" s="247" t="s">
        <v>237</v>
      </c>
      <c r="G64" s="318">
        <v>0</v>
      </c>
      <c r="H64" s="318">
        <v>4346909.92</v>
      </c>
      <c r="I64" s="318">
        <v>4346909.92</v>
      </c>
      <c r="J64" s="337">
        <v>0</v>
      </c>
      <c r="K64" s="345">
        <f t="shared" si="0"/>
        <v>100</v>
      </c>
    </row>
    <row r="65" spans="1:11" ht="23.25" customHeight="1" x14ac:dyDescent="0.25">
      <c r="A65" s="317" t="s">
        <v>238</v>
      </c>
      <c r="B65" s="247" t="s">
        <v>178</v>
      </c>
      <c r="C65" s="247" t="s">
        <v>840</v>
      </c>
      <c r="D65" s="247" t="s">
        <v>828</v>
      </c>
      <c r="E65" s="247" t="s">
        <v>1101</v>
      </c>
      <c r="F65" s="247" t="s">
        <v>239</v>
      </c>
      <c r="G65" s="318">
        <v>0</v>
      </c>
      <c r="H65" s="318">
        <v>4346909.92</v>
      </c>
      <c r="I65" s="318">
        <v>4346909.92</v>
      </c>
      <c r="J65" s="337">
        <v>0</v>
      </c>
      <c r="K65" s="345">
        <f t="shared" si="0"/>
        <v>100</v>
      </c>
    </row>
    <row r="66" spans="1:11" ht="68.25" customHeight="1" x14ac:dyDescent="0.25">
      <c r="A66" s="317" t="s">
        <v>1102</v>
      </c>
      <c r="B66" s="247" t="s">
        <v>178</v>
      </c>
      <c r="C66" s="247" t="s">
        <v>840</v>
      </c>
      <c r="D66" s="247" t="s">
        <v>828</v>
      </c>
      <c r="E66" s="247" t="s">
        <v>309</v>
      </c>
      <c r="F66" s="247"/>
      <c r="G66" s="318">
        <v>409048600</v>
      </c>
      <c r="H66" s="318">
        <v>522562458.77999997</v>
      </c>
      <c r="I66" s="318">
        <v>522344164.18000001</v>
      </c>
      <c r="J66" s="337">
        <v>127.69733576401434</v>
      </c>
      <c r="K66" s="345">
        <f t="shared" si="0"/>
        <v>99.958226122766334</v>
      </c>
    </row>
    <row r="67" spans="1:11" ht="45.75" customHeight="1" x14ac:dyDescent="0.25">
      <c r="A67" s="317" t="s">
        <v>684</v>
      </c>
      <c r="B67" s="247" t="s">
        <v>178</v>
      </c>
      <c r="C67" s="247" t="s">
        <v>840</v>
      </c>
      <c r="D67" s="247" t="s">
        <v>828</v>
      </c>
      <c r="E67" s="247" t="s">
        <v>1103</v>
      </c>
      <c r="F67" s="247"/>
      <c r="G67" s="318">
        <v>303412300</v>
      </c>
      <c r="H67" s="318">
        <v>362312640</v>
      </c>
      <c r="I67" s="318">
        <v>362094345.79000002</v>
      </c>
      <c r="J67" s="337">
        <v>119.34069442471515</v>
      </c>
      <c r="K67" s="345">
        <f t="shared" si="0"/>
        <v>99.939749766941617</v>
      </c>
    </row>
    <row r="68" spans="1:11" ht="57" customHeight="1" x14ac:dyDescent="0.25">
      <c r="A68" s="317" t="s">
        <v>236</v>
      </c>
      <c r="B68" s="247" t="s">
        <v>178</v>
      </c>
      <c r="C68" s="247" t="s">
        <v>840</v>
      </c>
      <c r="D68" s="247" t="s">
        <v>828</v>
      </c>
      <c r="E68" s="247" t="s">
        <v>1104</v>
      </c>
      <c r="F68" s="247" t="s">
        <v>237</v>
      </c>
      <c r="G68" s="318">
        <v>303412300</v>
      </c>
      <c r="H68" s="318">
        <v>362312640</v>
      </c>
      <c r="I68" s="318">
        <v>362094345.79000002</v>
      </c>
      <c r="J68" s="337">
        <v>119.34069442471515</v>
      </c>
      <c r="K68" s="345">
        <f t="shared" si="0"/>
        <v>99.939749766941617</v>
      </c>
    </row>
    <row r="69" spans="1:11" ht="23.25" customHeight="1" x14ac:dyDescent="0.25">
      <c r="A69" s="317" t="s">
        <v>238</v>
      </c>
      <c r="B69" s="247" t="s">
        <v>178</v>
      </c>
      <c r="C69" s="247" t="s">
        <v>840</v>
      </c>
      <c r="D69" s="247" t="s">
        <v>828</v>
      </c>
      <c r="E69" s="247" t="s">
        <v>1104</v>
      </c>
      <c r="F69" s="247" t="s">
        <v>239</v>
      </c>
      <c r="G69" s="318">
        <v>303412300</v>
      </c>
      <c r="H69" s="318">
        <v>359312640</v>
      </c>
      <c r="I69" s="318">
        <v>359094345.79000002</v>
      </c>
      <c r="J69" s="337">
        <v>118.35194083759954</v>
      </c>
      <c r="K69" s="345">
        <f t="shared" si="0"/>
        <v>99.939246721184091</v>
      </c>
    </row>
    <row r="70" spans="1:11" ht="23.25" customHeight="1" x14ac:dyDescent="0.25">
      <c r="A70" s="317" t="s">
        <v>290</v>
      </c>
      <c r="B70" s="247" t="s">
        <v>178</v>
      </c>
      <c r="C70" s="247" t="s">
        <v>840</v>
      </c>
      <c r="D70" s="247" t="s">
        <v>828</v>
      </c>
      <c r="E70" s="247" t="s">
        <v>1104</v>
      </c>
      <c r="F70" s="247" t="s">
        <v>291</v>
      </c>
      <c r="G70" s="318">
        <v>0</v>
      </c>
      <c r="H70" s="318">
        <v>3000000</v>
      </c>
      <c r="I70" s="318">
        <v>3000000</v>
      </c>
      <c r="J70" s="337">
        <v>0</v>
      </c>
      <c r="K70" s="345">
        <f t="shared" si="0"/>
        <v>100</v>
      </c>
    </row>
    <row r="71" spans="1:11" ht="113.25" customHeight="1" x14ac:dyDescent="0.25">
      <c r="A71" s="317" t="s">
        <v>1105</v>
      </c>
      <c r="B71" s="247" t="s">
        <v>178</v>
      </c>
      <c r="C71" s="247" t="s">
        <v>840</v>
      </c>
      <c r="D71" s="247" t="s">
        <v>828</v>
      </c>
      <c r="E71" s="247" t="s">
        <v>314</v>
      </c>
      <c r="F71" s="247"/>
      <c r="G71" s="318">
        <v>0</v>
      </c>
      <c r="H71" s="318">
        <v>9741443.6099999994</v>
      </c>
      <c r="I71" s="318">
        <v>9741443.2200000007</v>
      </c>
      <c r="J71" s="337">
        <v>0</v>
      </c>
      <c r="K71" s="345">
        <f t="shared" si="0"/>
        <v>99.999995996486618</v>
      </c>
    </row>
    <row r="72" spans="1:11" ht="57" customHeight="1" x14ac:dyDescent="0.25">
      <c r="A72" s="317" t="s">
        <v>236</v>
      </c>
      <c r="B72" s="247" t="s">
        <v>178</v>
      </c>
      <c r="C72" s="247" t="s">
        <v>840</v>
      </c>
      <c r="D72" s="247" t="s">
        <v>828</v>
      </c>
      <c r="E72" s="247" t="s">
        <v>1106</v>
      </c>
      <c r="F72" s="247" t="s">
        <v>237</v>
      </c>
      <c r="G72" s="318">
        <v>0</v>
      </c>
      <c r="H72" s="318">
        <v>9741443.6099999994</v>
      </c>
      <c r="I72" s="318">
        <v>9741443.2200000007</v>
      </c>
      <c r="J72" s="337">
        <v>0</v>
      </c>
      <c r="K72" s="345">
        <f t="shared" si="0"/>
        <v>99.999995996486618</v>
      </c>
    </row>
    <row r="73" spans="1:11" ht="23.25" customHeight="1" x14ac:dyDescent="0.25">
      <c r="A73" s="317" t="s">
        <v>238</v>
      </c>
      <c r="B73" s="247" t="s">
        <v>178</v>
      </c>
      <c r="C73" s="247" t="s">
        <v>840</v>
      </c>
      <c r="D73" s="247" t="s">
        <v>828</v>
      </c>
      <c r="E73" s="247" t="s">
        <v>1106</v>
      </c>
      <c r="F73" s="247" t="s">
        <v>239</v>
      </c>
      <c r="G73" s="318">
        <v>0</v>
      </c>
      <c r="H73" s="318">
        <v>9741443.6099999994</v>
      </c>
      <c r="I73" s="318">
        <v>9741443.2200000007</v>
      </c>
      <c r="J73" s="337">
        <v>0</v>
      </c>
      <c r="K73" s="345">
        <f t="shared" si="0"/>
        <v>99.999995996486618</v>
      </c>
    </row>
    <row r="74" spans="1:11" ht="57" customHeight="1" x14ac:dyDescent="0.25">
      <c r="A74" s="317" t="s">
        <v>855</v>
      </c>
      <c r="B74" s="247" t="s">
        <v>178</v>
      </c>
      <c r="C74" s="247" t="s">
        <v>840</v>
      </c>
      <c r="D74" s="247" t="s">
        <v>828</v>
      </c>
      <c r="E74" s="247" t="s">
        <v>1107</v>
      </c>
      <c r="F74" s="247"/>
      <c r="G74" s="318">
        <v>105636300</v>
      </c>
      <c r="H74" s="318">
        <v>124579575.17</v>
      </c>
      <c r="I74" s="318">
        <v>124579575.17</v>
      </c>
      <c r="J74" s="337">
        <v>117.93254323561125</v>
      </c>
      <c r="K74" s="345">
        <f t="shared" ref="K74:K137" si="1">I74/H74*100</f>
        <v>100</v>
      </c>
    </row>
    <row r="75" spans="1:11" ht="57" customHeight="1" x14ac:dyDescent="0.25">
      <c r="A75" s="317" t="s">
        <v>236</v>
      </c>
      <c r="B75" s="247" t="s">
        <v>178</v>
      </c>
      <c r="C75" s="247" t="s">
        <v>840</v>
      </c>
      <c r="D75" s="247" t="s">
        <v>828</v>
      </c>
      <c r="E75" s="247" t="s">
        <v>1108</v>
      </c>
      <c r="F75" s="247" t="s">
        <v>237</v>
      </c>
      <c r="G75" s="318">
        <v>105636300</v>
      </c>
      <c r="H75" s="318">
        <v>124579575.17</v>
      </c>
      <c r="I75" s="318">
        <v>124579575.17</v>
      </c>
      <c r="J75" s="337">
        <v>117.93254323561125</v>
      </c>
      <c r="K75" s="345">
        <f t="shared" si="1"/>
        <v>100</v>
      </c>
    </row>
    <row r="76" spans="1:11" ht="23.25" customHeight="1" x14ac:dyDescent="0.25">
      <c r="A76" s="317" t="s">
        <v>290</v>
      </c>
      <c r="B76" s="247" t="s">
        <v>178</v>
      </c>
      <c r="C76" s="247" t="s">
        <v>840</v>
      </c>
      <c r="D76" s="247" t="s">
        <v>828</v>
      </c>
      <c r="E76" s="247" t="s">
        <v>1108</v>
      </c>
      <c r="F76" s="247" t="s">
        <v>291</v>
      </c>
      <c r="G76" s="318">
        <v>105636300</v>
      </c>
      <c r="H76" s="318">
        <v>124579575.17</v>
      </c>
      <c r="I76" s="318">
        <v>124579575.17</v>
      </c>
      <c r="J76" s="337">
        <v>117.93254323561125</v>
      </c>
      <c r="K76" s="345">
        <f t="shared" si="1"/>
        <v>100</v>
      </c>
    </row>
    <row r="77" spans="1:11" ht="57" customHeight="1" x14ac:dyDescent="0.25">
      <c r="A77" s="317" t="s">
        <v>1109</v>
      </c>
      <c r="B77" s="247" t="s">
        <v>178</v>
      </c>
      <c r="C77" s="247" t="s">
        <v>840</v>
      </c>
      <c r="D77" s="247" t="s">
        <v>828</v>
      </c>
      <c r="E77" s="247" t="s">
        <v>1110</v>
      </c>
      <c r="F77" s="247"/>
      <c r="G77" s="318">
        <v>0</v>
      </c>
      <c r="H77" s="318">
        <v>25928800</v>
      </c>
      <c r="I77" s="318">
        <v>25928800</v>
      </c>
      <c r="J77" s="337">
        <v>0</v>
      </c>
      <c r="K77" s="345">
        <f t="shared" si="1"/>
        <v>100</v>
      </c>
    </row>
    <row r="78" spans="1:11" ht="57" customHeight="1" x14ac:dyDescent="0.25">
      <c r="A78" s="317" t="s">
        <v>236</v>
      </c>
      <c r="B78" s="247" t="s">
        <v>178</v>
      </c>
      <c r="C78" s="247" t="s">
        <v>840</v>
      </c>
      <c r="D78" s="247" t="s">
        <v>828</v>
      </c>
      <c r="E78" s="247" t="s">
        <v>1451</v>
      </c>
      <c r="F78" s="247" t="s">
        <v>237</v>
      </c>
      <c r="G78" s="318">
        <v>0</v>
      </c>
      <c r="H78" s="318">
        <v>25928800</v>
      </c>
      <c r="I78" s="318">
        <v>25928800</v>
      </c>
      <c r="J78" s="337">
        <v>0</v>
      </c>
      <c r="K78" s="345">
        <f t="shared" si="1"/>
        <v>100</v>
      </c>
    </row>
    <row r="79" spans="1:11" ht="23.25" customHeight="1" x14ac:dyDescent="0.25">
      <c r="A79" s="317" t="s">
        <v>238</v>
      </c>
      <c r="B79" s="247" t="s">
        <v>178</v>
      </c>
      <c r="C79" s="247" t="s">
        <v>840</v>
      </c>
      <c r="D79" s="247" t="s">
        <v>828</v>
      </c>
      <c r="E79" s="247" t="s">
        <v>1451</v>
      </c>
      <c r="F79" s="247" t="s">
        <v>239</v>
      </c>
      <c r="G79" s="318">
        <v>0</v>
      </c>
      <c r="H79" s="318">
        <v>20427900</v>
      </c>
      <c r="I79" s="318">
        <v>20427900</v>
      </c>
      <c r="J79" s="337">
        <v>0</v>
      </c>
      <c r="K79" s="345">
        <f t="shared" si="1"/>
        <v>100</v>
      </c>
    </row>
    <row r="80" spans="1:11" ht="23.25" customHeight="1" x14ac:dyDescent="0.25">
      <c r="A80" s="317" t="s">
        <v>290</v>
      </c>
      <c r="B80" s="247" t="s">
        <v>178</v>
      </c>
      <c r="C80" s="247" t="s">
        <v>840</v>
      </c>
      <c r="D80" s="247" t="s">
        <v>828</v>
      </c>
      <c r="E80" s="247" t="s">
        <v>1451</v>
      </c>
      <c r="F80" s="247" t="s">
        <v>291</v>
      </c>
      <c r="G80" s="318">
        <v>0</v>
      </c>
      <c r="H80" s="318">
        <v>5500900</v>
      </c>
      <c r="I80" s="318">
        <v>5500900</v>
      </c>
      <c r="J80" s="337">
        <v>0</v>
      </c>
      <c r="K80" s="345">
        <f t="shared" si="1"/>
        <v>100</v>
      </c>
    </row>
    <row r="81" spans="1:11" ht="45.75" customHeight="1" x14ac:dyDescent="0.25">
      <c r="A81" s="317" t="s">
        <v>1073</v>
      </c>
      <c r="B81" s="247" t="s">
        <v>178</v>
      </c>
      <c r="C81" s="247" t="s">
        <v>840</v>
      </c>
      <c r="D81" s="247" t="s">
        <v>828</v>
      </c>
      <c r="E81" s="247" t="s">
        <v>685</v>
      </c>
      <c r="F81" s="247"/>
      <c r="G81" s="318">
        <v>0</v>
      </c>
      <c r="H81" s="318">
        <v>443000</v>
      </c>
      <c r="I81" s="318">
        <v>443000</v>
      </c>
      <c r="J81" s="337">
        <v>0</v>
      </c>
      <c r="K81" s="345">
        <f t="shared" si="1"/>
        <v>100</v>
      </c>
    </row>
    <row r="82" spans="1:11" ht="23.25" customHeight="1" x14ac:dyDescent="0.25">
      <c r="A82" s="317" t="s">
        <v>1452</v>
      </c>
      <c r="B82" s="247" t="s">
        <v>178</v>
      </c>
      <c r="C82" s="247" t="s">
        <v>840</v>
      </c>
      <c r="D82" s="247" t="s">
        <v>828</v>
      </c>
      <c r="E82" s="247" t="s">
        <v>1453</v>
      </c>
      <c r="F82" s="247"/>
      <c r="G82" s="318">
        <v>0</v>
      </c>
      <c r="H82" s="318">
        <v>443000</v>
      </c>
      <c r="I82" s="318">
        <v>443000</v>
      </c>
      <c r="J82" s="337">
        <v>0</v>
      </c>
      <c r="K82" s="345">
        <f t="shared" si="1"/>
        <v>100</v>
      </c>
    </row>
    <row r="83" spans="1:11" ht="57" customHeight="1" x14ac:dyDescent="0.25">
      <c r="A83" s="317" t="s">
        <v>236</v>
      </c>
      <c r="B83" s="247" t="s">
        <v>178</v>
      </c>
      <c r="C83" s="247" t="s">
        <v>840</v>
      </c>
      <c r="D83" s="247" t="s">
        <v>828</v>
      </c>
      <c r="E83" s="247" t="s">
        <v>1454</v>
      </c>
      <c r="F83" s="247" t="s">
        <v>237</v>
      </c>
      <c r="G83" s="318">
        <v>0</v>
      </c>
      <c r="H83" s="318">
        <v>443000</v>
      </c>
      <c r="I83" s="318">
        <v>443000</v>
      </c>
      <c r="J83" s="337">
        <v>0</v>
      </c>
      <c r="K83" s="345">
        <f t="shared" si="1"/>
        <v>100</v>
      </c>
    </row>
    <row r="84" spans="1:11" ht="23.25" customHeight="1" x14ac:dyDescent="0.25">
      <c r="A84" s="317" t="s">
        <v>238</v>
      </c>
      <c r="B84" s="247" t="s">
        <v>178</v>
      </c>
      <c r="C84" s="247" t="s">
        <v>840</v>
      </c>
      <c r="D84" s="247" t="s">
        <v>828</v>
      </c>
      <c r="E84" s="247" t="s">
        <v>1454</v>
      </c>
      <c r="F84" s="247" t="s">
        <v>239</v>
      </c>
      <c r="G84" s="318">
        <v>0</v>
      </c>
      <c r="H84" s="318">
        <v>443000</v>
      </c>
      <c r="I84" s="318">
        <v>443000</v>
      </c>
      <c r="J84" s="337">
        <v>0</v>
      </c>
      <c r="K84" s="345">
        <f t="shared" si="1"/>
        <v>100</v>
      </c>
    </row>
    <row r="85" spans="1:11" ht="23.25" customHeight="1" x14ac:dyDescent="0.25">
      <c r="A85" s="317" t="s">
        <v>319</v>
      </c>
      <c r="B85" s="247" t="s">
        <v>178</v>
      </c>
      <c r="C85" s="247" t="s">
        <v>840</v>
      </c>
      <c r="D85" s="247" t="s">
        <v>831</v>
      </c>
      <c r="E85" s="247"/>
      <c r="F85" s="247"/>
      <c r="G85" s="318">
        <v>33913900</v>
      </c>
      <c r="H85" s="318">
        <v>34003900</v>
      </c>
      <c r="I85" s="318">
        <v>30642422.84</v>
      </c>
      <c r="J85" s="337">
        <v>90.353580213422816</v>
      </c>
      <c r="K85" s="345">
        <f t="shared" si="1"/>
        <v>90.1144364028832</v>
      </c>
    </row>
    <row r="86" spans="1:11" ht="23.25" customHeight="1" x14ac:dyDescent="0.25">
      <c r="A86" s="317" t="s">
        <v>967</v>
      </c>
      <c r="B86" s="247" t="s">
        <v>178</v>
      </c>
      <c r="C86" s="247" t="s">
        <v>840</v>
      </c>
      <c r="D86" s="247" t="s">
        <v>831</v>
      </c>
      <c r="E86" s="247" t="s">
        <v>289</v>
      </c>
      <c r="F86" s="247"/>
      <c r="G86" s="318">
        <v>33913900</v>
      </c>
      <c r="H86" s="318">
        <v>34003900</v>
      </c>
      <c r="I86" s="318">
        <v>30642422.84</v>
      </c>
      <c r="J86" s="337">
        <v>90.353580213422816</v>
      </c>
      <c r="K86" s="345">
        <f t="shared" si="1"/>
        <v>90.1144364028832</v>
      </c>
    </row>
    <row r="87" spans="1:11" ht="23.25" customHeight="1" x14ac:dyDescent="0.25">
      <c r="A87" s="317" t="s">
        <v>308</v>
      </c>
      <c r="B87" s="247" t="s">
        <v>178</v>
      </c>
      <c r="C87" s="247" t="s">
        <v>840</v>
      </c>
      <c r="D87" s="247" t="s">
        <v>831</v>
      </c>
      <c r="E87" s="247" t="s">
        <v>687</v>
      </c>
      <c r="F87" s="247"/>
      <c r="G87" s="318">
        <v>33913900</v>
      </c>
      <c r="H87" s="318">
        <v>34003900</v>
      </c>
      <c r="I87" s="318">
        <v>30642422.84</v>
      </c>
      <c r="J87" s="337">
        <v>90.353580213422816</v>
      </c>
      <c r="K87" s="345">
        <f t="shared" si="1"/>
        <v>90.1144364028832</v>
      </c>
    </row>
    <row r="88" spans="1:11" ht="57" customHeight="1" x14ac:dyDescent="0.25">
      <c r="A88" s="317" t="s">
        <v>223</v>
      </c>
      <c r="B88" s="247" t="s">
        <v>178</v>
      </c>
      <c r="C88" s="247" t="s">
        <v>840</v>
      </c>
      <c r="D88" s="247" t="s">
        <v>831</v>
      </c>
      <c r="E88" s="247" t="s">
        <v>688</v>
      </c>
      <c r="F88" s="247"/>
      <c r="G88" s="318">
        <v>33913900</v>
      </c>
      <c r="H88" s="318">
        <v>34003900</v>
      </c>
      <c r="I88" s="318">
        <v>30642422.84</v>
      </c>
      <c r="J88" s="337">
        <v>90.353580213422816</v>
      </c>
      <c r="K88" s="345">
        <f t="shared" si="1"/>
        <v>90.1144364028832</v>
      </c>
    </row>
    <row r="89" spans="1:11" ht="113.25" customHeight="1" x14ac:dyDescent="0.25">
      <c r="A89" s="317" t="s">
        <v>208</v>
      </c>
      <c r="B89" s="247" t="s">
        <v>178</v>
      </c>
      <c r="C89" s="247" t="s">
        <v>840</v>
      </c>
      <c r="D89" s="247" t="s">
        <v>831</v>
      </c>
      <c r="E89" s="247" t="s">
        <v>588</v>
      </c>
      <c r="F89" s="247" t="s">
        <v>189</v>
      </c>
      <c r="G89" s="318">
        <v>32668900</v>
      </c>
      <c r="H89" s="318">
        <v>32758900</v>
      </c>
      <c r="I89" s="318">
        <v>29500868.68</v>
      </c>
      <c r="J89" s="337">
        <v>90.302607923743977</v>
      </c>
      <c r="K89" s="345">
        <f t="shared" si="1"/>
        <v>90.054515505709901</v>
      </c>
    </row>
    <row r="90" spans="1:11" ht="34.5" customHeight="1" x14ac:dyDescent="0.25">
      <c r="A90" s="317" t="s">
        <v>209</v>
      </c>
      <c r="B90" s="247" t="s">
        <v>178</v>
      </c>
      <c r="C90" s="247" t="s">
        <v>840</v>
      </c>
      <c r="D90" s="247" t="s">
        <v>831</v>
      </c>
      <c r="E90" s="247" t="s">
        <v>588</v>
      </c>
      <c r="F90" s="247" t="s">
        <v>191</v>
      </c>
      <c r="G90" s="318">
        <v>32668900</v>
      </c>
      <c r="H90" s="318">
        <v>32758900</v>
      </c>
      <c r="I90" s="318">
        <v>29500868.68</v>
      </c>
      <c r="J90" s="337">
        <v>90.302607923743977</v>
      </c>
      <c r="K90" s="345">
        <f t="shared" si="1"/>
        <v>90.054515505709901</v>
      </c>
    </row>
    <row r="91" spans="1:11" ht="45.75" customHeight="1" x14ac:dyDescent="0.25">
      <c r="A91" s="317" t="s">
        <v>211</v>
      </c>
      <c r="B91" s="247" t="s">
        <v>178</v>
      </c>
      <c r="C91" s="247" t="s">
        <v>840</v>
      </c>
      <c r="D91" s="247" t="s">
        <v>831</v>
      </c>
      <c r="E91" s="247" t="s">
        <v>588</v>
      </c>
      <c r="F91" s="247" t="s">
        <v>212</v>
      </c>
      <c r="G91" s="318">
        <v>1245000</v>
      </c>
      <c r="H91" s="318">
        <v>1245000</v>
      </c>
      <c r="I91" s="318">
        <v>1141554.1599999999</v>
      </c>
      <c r="J91" s="337">
        <v>91.691097188755009</v>
      </c>
      <c r="K91" s="345">
        <f t="shared" si="1"/>
        <v>91.691097188755009</v>
      </c>
    </row>
    <row r="92" spans="1:11" ht="45.75" customHeight="1" x14ac:dyDescent="0.25">
      <c r="A92" s="317" t="s">
        <v>213</v>
      </c>
      <c r="B92" s="247" t="s">
        <v>178</v>
      </c>
      <c r="C92" s="247" t="s">
        <v>840</v>
      </c>
      <c r="D92" s="247" t="s">
        <v>831</v>
      </c>
      <c r="E92" s="247" t="s">
        <v>588</v>
      </c>
      <c r="F92" s="247" t="s">
        <v>214</v>
      </c>
      <c r="G92" s="318">
        <v>1245000</v>
      </c>
      <c r="H92" s="318">
        <v>1245000</v>
      </c>
      <c r="I92" s="318">
        <v>1141554.1599999999</v>
      </c>
      <c r="J92" s="337">
        <v>91.691097188755009</v>
      </c>
      <c r="K92" s="345">
        <f t="shared" si="1"/>
        <v>91.691097188755009</v>
      </c>
    </row>
    <row r="93" spans="1:11" ht="15" customHeight="1" x14ac:dyDescent="0.25">
      <c r="A93" s="317" t="s">
        <v>916</v>
      </c>
      <c r="B93" s="247" t="s">
        <v>178</v>
      </c>
      <c r="C93" s="247" t="s">
        <v>833</v>
      </c>
      <c r="D93" s="247"/>
      <c r="E93" s="247"/>
      <c r="F93" s="247"/>
      <c r="G93" s="318">
        <v>421979700</v>
      </c>
      <c r="H93" s="318">
        <v>457918025</v>
      </c>
      <c r="I93" s="318">
        <v>457723174.57999998</v>
      </c>
      <c r="J93" s="337">
        <v>108.47042513656461</v>
      </c>
      <c r="K93" s="345">
        <f t="shared" si="1"/>
        <v>99.957448624128745</v>
      </c>
    </row>
    <row r="94" spans="1:11" ht="15" customHeight="1" x14ac:dyDescent="0.25">
      <c r="A94" s="317" t="s">
        <v>339</v>
      </c>
      <c r="B94" s="247" t="s">
        <v>178</v>
      </c>
      <c r="C94" s="247" t="s">
        <v>833</v>
      </c>
      <c r="D94" s="247" t="s">
        <v>828</v>
      </c>
      <c r="E94" s="247"/>
      <c r="F94" s="247"/>
      <c r="G94" s="318">
        <v>307489300</v>
      </c>
      <c r="H94" s="318">
        <v>338056425</v>
      </c>
      <c r="I94" s="318">
        <v>337861586.57999998</v>
      </c>
      <c r="J94" s="337">
        <v>109.8775100727082</v>
      </c>
      <c r="K94" s="345">
        <f t="shared" si="1"/>
        <v>99.942365118485768</v>
      </c>
    </row>
    <row r="95" spans="1:11" ht="23.25" customHeight="1" x14ac:dyDescent="0.25">
      <c r="A95" s="317" t="s">
        <v>694</v>
      </c>
      <c r="B95" s="247" t="s">
        <v>178</v>
      </c>
      <c r="C95" s="247" t="s">
        <v>833</v>
      </c>
      <c r="D95" s="247" t="s">
        <v>828</v>
      </c>
      <c r="E95" s="247" t="s">
        <v>258</v>
      </c>
      <c r="F95" s="247"/>
      <c r="G95" s="318">
        <v>307489300</v>
      </c>
      <c r="H95" s="318">
        <v>338056425</v>
      </c>
      <c r="I95" s="318">
        <v>337861586.57999998</v>
      </c>
      <c r="J95" s="337">
        <v>109.8775100727082</v>
      </c>
      <c r="K95" s="345">
        <f t="shared" si="1"/>
        <v>99.942365118485768</v>
      </c>
    </row>
    <row r="96" spans="1:11" ht="34.5" customHeight="1" x14ac:dyDescent="0.25">
      <c r="A96" s="317" t="s">
        <v>695</v>
      </c>
      <c r="B96" s="247" t="s">
        <v>178</v>
      </c>
      <c r="C96" s="247" t="s">
        <v>833</v>
      </c>
      <c r="D96" s="247" t="s">
        <v>828</v>
      </c>
      <c r="E96" s="247" t="s">
        <v>259</v>
      </c>
      <c r="F96" s="247"/>
      <c r="G96" s="318">
        <v>307489300</v>
      </c>
      <c r="H96" s="318">
        <v>338056425</v>
      </c>
      <c r="I96" s="318">
        <v>337861586.57999998</v>
      </c>
      <c r="J96" s="337">
        <v>109.8775100727082</v>
      </c>
      <c r="K96" s="345">
        <f t="shared" si="1"/>
        <v>99.942365118485768</v>
      </c>
    </row>
    <row r="97" spans="1:11" ht="68.25" customHeight="1" x14ac:dyDescent="0.25">
      <c r="A97" s="317" t="s">
        <v>696</v>
      </c>
      <c r="B97" s="247" t="s">
        <v>178</v>
      </c>
      <c r="C97" s="247" t="s">
        <v>833</v>
      </c>
      <c r="D97" s="247" t="s">
        <v>828</v>
      </c>
      <c r="E97" s="247" t="s">
        <v>697</v>
      </c>
      <c r="F97" s="247"/>
      <c r="G97" s="318">
        <v>307489300</v>
      </c>
      <c r="H97" s="318">
        <v>338056425</v>
      </c>
      <c r="I97" s="318">
        <v>337861586.57999998</v>
      </c>
      <c r="J97" s="337">
        <v>109.8775100727082</v>
      </c>
      <c r="K97" s="345">
        <f t="shared" si="1"/>
        <v>99.942365118485768</v>
      </c>
    </row>
    <row r="98" spans="1:11" ht="57" customHeight="1" x14ac:dyDescent="0.25">
      <c r="A98" s="317" t="s">
        <v>236</v>
      </c>
      <c r="B98" s="247" t="s">
        <v>178</v>
      </c>
      <c r="C98" s="247" t="s">
        <v>833</v>
      </c>
      <c r="D98" s="247" t="s">
        <v>828</v>
      </c>
      <c r="E98" s="247" t="s">
        <v>591</v>
      </c>
      <c r="F98" s="247" t="s">
        <v>237</v>
      </c>
      <c r="G98" s="318">
        <v>307489300</v>
      </c>
      <c r="H98" s="318">
        <v>338056425</v>
      </c>
      <c r="I98" s="318">
        <v>337861586.57999998</v>
      </c>
      <c r="J98" s="337">
        <v>109.8775100727082</v>
      </c>
      <c r="K98" s="345">
        <f t="shared" si="1"/>
        <v>99.942365118485768</v>
      </c>
    </row>
    <row r="99" spans="1:11" ht="23.25" customHeight="1" x14ac:dyDescent="0.25">
      <c r="A99" s="317" t="s">
        <v>238</v>
      </c>
      <c r="B99" s="247" t="s">
        <v>178</v>
      </c>
      <c r="C99" s="247" t="s">
        <v>833</v>
      </c>
      <c r="D99" s="247" t="s">
        <v>828</v>
      </c>
      <c r="E99" s="247" t="s">
        <v>591</v>
      </c>
      <c r="F99" s="247" t="s">
        <v>239</v>
      </c>
      <c r="G99" s="318">
        <v>70366000</v>
      </c>
      <c r="H99" s="318">
        <v>82741480</v>
      </c>
      <c r="I99" s="318">
        <v>82546641.609999999</v>
      </c>
      <c r="J99" s="337">
        <v>117.31040788164739</v>
      </c>
      <c r="K99" s="345">
        <f t="shared" si="1"/>
        <v>99.764521507229503</v>
      </c>
    </row>
    <row r="100" spans="1:11" ht="23.25" customHeight="1" x14ac:dyDescent="0.25">
      <c r="A100" s="317" t="s">
        <v>290</v>
      </c>
      <c r="B100" s="247" t="s">
        <v>178</v>
      </c>
      <c r="C100" s="247" t="s">
        <v>833</v>
      </c>
      <c r="D100" s="247" t="s">
        <v>828</v>
      </c>
      <c r="E100" s="247" t="s">
        <v>591</v>
      </c>
      <c r="F100" s="247" t="s">
        <v>291</v>
      </c>
      <c r="G100" s="318">
        <v>221123300</v>
      </c>
      <c r="H100" s="318">
        <v>225314945</v>
      </c>
      <c r="I100" s="318">
        <v>225314945</v>
      </c>
      <c r="J100" s="337">
        <v>101.89561434728951</v>
      </c>
      <c r="K100" s="345">
        <f t="shared" si="1"/>
        <v>100</v>
      </c>
    </row>
    <row r="101" spans="1:11" ht="102" customHeight="1" x14ac:dyDescent="0.25">
      <c r="A101" s="317" t="s">
        <v>292</v>
      </c>
      <c r="B101" s="247" t="s">
        <v>178</v>
      </c>
      <c r="C101" s="247" t="s">
        <v>833</v>
      </c>
      <c r="D101" s="247" t="s">
        <v>828</v>
      </c>
      <c r="E101" s="247" t="s">
        <v>856</v>
      </c>
      <c r="F101" s="247" t="s">
        <v>293</v>
      </c>
      <c r="G101" s="318">
        <v>16000000</v>
      </c>
      <c r="H101" s="318">
        <v>30000000</v>
      </c>
      <c r="I101" s="318">
        <v>29999999.969999999</v>
      </c>
      <c r="J101" s="337">
        <v>187.49999981249999</v>
      </c>
      <c r="K101" s="345">
        <f t="shared" si="1"/>
        <v>99.999999899999992</v>
      </c>
    </row>
    <row r="102" spans="1:11" ht="15" customHeight="1" x14ac:dyDescent="0.25">
      <c r="A102" s="317" t="s">
        <v>1130</v>
      </c>
      <c r="B102" s="247" t="s">
        <v>178</v>
      </c>
      <c r="C102" s="247" t="s">
        <v>833</v>
      </c>
      <c r="D102" s="247" t="s">
        <v>830</v>
      </c>
      <c r="E102" s="247"/>
      <c r="F102" s="247"/>
      <c r="G102" s="318">
        <v>114490400</v>
      </c>
      <c r="H102" s="318">
        <v>119861600</v>
      </c>
      <c r="I102" s="318">
        <v>119861588</v>
      </c>
      <c r="J102" s="337">
        <v>104.69138722547918</v>
      </c>
      <c r="K102" s="345">
        <f t="shared" si="1"/>
        <v>99.999989988453351</v>
      </c>
    </row>
    <row r="103" spans="1:11" ht="23.25" customHeight="1" x14ac:dyDescent="0.25">
      <c r="A103" s="317" t="s">
        <v>694</v>
      </c>
      <c r="B103" s="247" t="s">
        <v>178</v>
      </c>
      <c r="C103" s="247" t="s">
        <v>833</v>
      </c>
      <c r="D103" s="247" t="s">
        <v>830</v>
      </c>
      <c r="E103" s="247" t="s">
        <v>258</v>
      </c>
      <c r="F103" s="247"/>
      <c r="G103" s="318">
        <v>114490400</v>
      </c>
      <c r="H103" s="318">
        <v>119861600</v>
      </c>
      <c r="I103" s="318">
        <v>119861588</v>
      </c>
      <c r="J103" s="337">
        <v>104.69138722547918</v>
      </c>
      <c r="K103" s="345">
        <f t="shared" si="1"/>
        <v>99.999989988453351</v>
      </c>
    </row>
    <row r="104" spans="1:11" ht="23.25" customHeight="1" x14ac:dyDescent="0.25">
      <c r="A104" s="317" t="s">
        <v>698</v>
      </c>
      <c r="B104" s="247" t="s">
        <v>178</v>
      </c>
      <c r="C104" s="247" t="s">
        <v>833</v>
      </c>
      <c r="D104" s="247" t="s">
        <v>830</v>
      </c>
      <c r="E104" s="247" t="s">
        <v>1131</v>
      </c>
      <c r="F104" s="247"/>
      <c r="G104" s="318">
        <v>114490400</v>
      </c>
      <c r="H104" s="318">
        <v>119861600</v>
      </c>
      <c r="I104" s="318">
        <v>119861588</v>
      </c>
      <c r="J104" s="337">
        <v>104.69138722547918</v>
      </c>
      <c r="K104" s="345">
        <f t="shared" si="1"/>
        <v>99.999989988453351</v>
      </c>
    </row>
    <row r="105" spans="1:11" ht="34.5" customHeight="1" x14ac:dyDescent="0.25">
      <c r="A105" s="317" t="s">
        <v>1132</v>
      </c>
      <c r="B105" s="247" t="s">
        <v>178</v>
      </c>
      <c r="C105" s="247" t="s">
        <v>833</v>
      </c>
      <c r="D105" s="247" t="s">
        <v>830</v>
      </c>
      <c r="E105" s="247" t="s">
        <v>1133</v>
      </c>
      <c r="F105" s="247"/>
      <c r="G105" s="318">
        <v>109236400</v>
      </c>
      <c r="H105" s="318">
        <v>112036400</v>
      </c>
      <c r="I105" s="318">
        <v>112036400</v>
      </c>
      <c r="J105" s="337">
        <v>102.56324814805322</v>
      </c>
      <c r="K105" s="345">
        <f t="shared" si="1"/>
        <v>100</v>
      </c>
    </row>
    <row r="106" spans="1:11" ht="57" customHeight="1" x14ac:dyDescent="0.25">
      <c r="A106" s="317" t="s">
        <v>236</v>
      </c>
      <c r="B106" s="247" t="s">
        <v>178</v>
      </c>
      <c r="C106" s="247" t="s">
        <v>833</v>
      </c>
      <c r="D106" s="247" t="s">
        <v>830</v>
      </c>
      <c r="E106" s="247" t="s">
        <v>1134</v>
      </c>
      <c r="F106" s="247" t="s">
        <v>237</v>
      </c>
      <c r="G106" s="318">
        <v>109236400</v>
      </c>
      <c r="H106" s="318">
        <v>112036400</v>
      </c>
      <c r="I106" s="318">
        <v>112036400</v>
      </c>
      <c r="J106" s="337">
        <v>102.56324814805322</v>
      </c>
      <c r="K106" s="345">
        <f t="shared" si="1"/>
        <v>100</v>
      </c>
    </row>
    <row r="107" spans="1:11" ht="23.25" customHeight="1" x14ac:dyDescent="0.25">
      <c r="A107" s="317" t="s">
        <v>238</v>
      </c>
      <c r="B107" s="247" t="s">
        <v>178</v>
      </c>
      <c r="C107" s="247" t="s">
        <v>833</v>
      </c>
      <c r="D107" s="247" t="s">
        <v>830</v>
      </c>
      <c r="E107" s="247" t="s">
        <v>1134</v>
      </c>
      <c r="F107" s="247" t="s">
        <v>239</v>
      </c>
      <c r="G107" s="318">
        <v>109236400</v>
      </c>
      <c r="H107" s="318">
        <v>112036400</v>
      </c>
      <c r="I107" s="318">
        <v>112036400</v>
      </c>
      <c r="J107" s="337">
        <v>102.56324814805322</v>
      </c>
      <c r="K107" s="345">
        <f t="shared" si="1"/>
        <v>100</v>
      </c>
    </row>
    <row r="108" spans="1:11" ht="79.5" customHeight="1" x14ac:dyDescent="0.25">
      <c r="A108" s="317" t="s">
        <v>1465</v>
      </c>
      <c r="B108" s="247" t="s">
        <v>178</v>
      </c>
      <c r="C108" s="247" t="s">
        <v>833</v>
      </c>
      <c r="D108" s="247" t="s">
        <v>830</v>
      </c>
      <c r="E108" s="247" t="s">
        <v>1466</v>
      </c>
      <c r="F108" s="247"/>
      <c r="G108" s="318">
        <v>5254000</v>
      </c>
      <c r="H108" s="318">
        <v>6399200</v>
      </c>
      <c r="I108" s="318">
        <v>6399188</v>
      </c>
      <c r="J108" s="337">
        <v>121.79649790635708</v>
      </c>
      <c r="K108" s="345">
        <f t="shared" si="1"/>
        <v>99.999812476559569</v>
      </c>
    </row>
    <row r="109" spans="1:11" ht="57" customHeight="1" x14ac:dyDescent="0.25">
      <c r="A109" s="317" t="s">
        <v>236</v>
      </c>
      <c r="B109" s="247" t="s">
        <v>178</v>
      </c>
      <c r="C109" s="247" t="s">
        <v>833</v>
      </c>
      <c r="D109" s="247" t="s">
        <v>830</v>
      </c>
      <c r="E109" s="247" t="s">
        <v>1467</v>
      </c>
      <c r="F109" s="247" t="s">
        <v>237</v>
      </c>
      <c r="G109" s="318">
        <v>5254000</v>
      </c>
      <c r="H109" s="318">
        <v>6399200</v>
      </c>
      <c r="I109" s="318">
        <v>6399188</v>
      </c>
      <c r="J109" s="337">
        <v>121.79649790635708</v>
      </c>
      <c r="K109" s="345">
        <f t="shared" si="1"/>
        <v>99.999812476559569</v>
      </c>
    </row>
    <row r="110" spans="1:11" ht="23.25" customHeight="1" x14ac:dyDescent="0.25">
      <c r="A110" s="317" t="s">
        <v>238</v>
      </c>
      <c r="B110" s="247" t="s">
        <v>178</v>
      </c>
      <c r="C110" s="247" t="s">
        <v>833</v>
      </c>
      <c r="D110" s="247" t="s">
        <v>830</v>
      </c>
      <c r="E110" s="247" t="s">
        <v>1467</v>
      </c>
      <c r="F110" s="247" t="s">
        <v>239</v>
      </c>
      <c r="G110" s="318">
        <v>5254000</v>
      </c>
      <c r="H110" s="318">
        <v>6399200</v>
      </c>
      <c r="I110" s="318">
        <v>6399188</v>
      </c>
      <c r="J110" s="337">
        <v>121.79649790635708</v>
      </c>
      <c r="K110" s="345">
        <f t="shared" si="1"/>
        <v>99.999812476559569</v>
      </c>
    </row>
    <row r="111" spans="1:11" ht="79.5" customHeight="1" x14ac:dyDescent="0.25">
      <c r="A111" s="317" t="s">
        <v>1135</v>
      </c>
      <c r="B111" s="247" t="s">
        <v>178</v>
      </c>
      <c r="C111" s="247" t="s">
        <v>833</v>
      </c>
      <c r="D111" s="247" t="s">
        <v>830</v>
      </c>
      <c r="E111" s="247" t="s">
        <v>1136</v>
      </c>
      <c r="F111" s="247"/>
      <c r="G111" s="318">
        <v>0</v>
      </c>
      <c r="H111" s="318">
        <v>1426000</v>
      </c>
      <c r="I111" s="318">
        <v>1426000</v>
      </c>
      <c r="J111" s="337">
        <v>0</v>
      </c>
      <c r="K111" s="345">
        <f t="shared" si="1"/>
        <v>100</v>
      </c>
    </row>
    <row r="112" spans="1:11" ht="57" customHeight="1" x14ac:dyDescent="0.25">
      <c r="A112" s="317" t="s">
        <v>236</v>
      </c>
      <c r="B112" s="247" t="s">
        <v>178</v>
      </c>
      <c r="C112" s="247" t="s">
        <v>833</v>
      </c>
      <c r="D112" s="247" t="s">
        <v>830</v>
      </c>
      <c r="E112" s="247" t="s">
        <v>1468</v>
      </c>
      <c r="F112" s="247" t="s">
        <v>237</v>
      </c>
      <c r="G112" s="318">
        <v>0</v>
      </c>
      <c r="H112" s="318">
        <v>1426000</v>
      </c>
      <c r="I112" s="318">
        <v>1426000</v>
      </c>
      <c r="J112" s="337">
        <v>0</v>
      </c>
      <c r="K112" s="345">
        <f t="shared" si="1"/>
        <v>100</v>
      </c>
    </row>
    <row r="113" spans="1:11" ht="23.25" customHeight="1" x14ac:dyDescent="0.25">
      <c r="A113" s="317" t="s">
        <v>238</v>
      </c>
      <c r="B113" s="247" t="s">
        <v>178</v>
      </c>
      <c r="C113" s="247" t="s">
        <v>833</v>
      </c>
      <c r="D113" s="247" t="s">
        <v>830</v>
      </c>
      <c r="E113" s="247" t="s">
        <v>1468</v>
      </c>
      <c r="F113" s="247" t="s">
        <v>239</v>
      </c>
      <c r="G113" s="318">
        <v>0</v>
      </c>
      <c r="H113" s="318">
        <v>1426000</v>
      </c>
      <c r="I113" s="318">
        <v>1426000</v>
      </c>
      <c r="J113" s="337">
        <v>0</v>
      </c>
      <c r="K113" s="345">
        <f t="shared" si="1"/>
        <v>100</v>
      </c>
    </row>
    <row r="114" spans="1:11" ht="45.75" customHeight="1" x14ac:dyDescent="0.25">
      <c r="A114" s="325" t="s">
        <v>348</v>
      </c>
      <c r="B114" s="326" t="s">
        <v>179</v>
      </c>
      <c r="C114" s="326"/>
      <c r="D114" s="326"/>
      <c r="E114" s="326"/>
      <c r="F114" s="326"/>
      <c r="G114" s="327">
        <v>7631888970</v>
      </c>
      <c r="H114" s="327">
        <v>7439996284.0600004</v>
      </c>
      <c r="I114" s="327">
        <v>7078490126.0600004</v>
      </c>
      <c r="J114" s="338">
        <v>92.748861440262814</v>
      </c>
      <c r="K114" s="345">
        <f t="shared" si="1"/>
        <v>95.141043836614301</v>
      </c>
    </row>
    <row r="115" spans="1:11" ht="23.25" customHeight="1" x14ac:dyDescent="0.25">
      <c r="A115" s="317" t="s">
        <v>891</v>
      </c>
      <c r="B115" s="247" t="s">
        <v>179</v>
      </c>
      <c r="C115" s="247" t="s">
        <v>828</v>
      </c>
      <c r="D115" s="247"/>
      <c r="E115" s="247"/>
      <c r="F115" s="247"/>
      <c r="G115" s="318">
        <v>1424354550</v>
      </c>
      <c r="H115" s="318">
        <v>1454446461.23</v>
      </c>
      <c r="I115" s="318">
        <v>1401400166.1199999</v>
      </c>
      <c r="J115" s="337">
        <v>98.388436089876635</v>
      </c>
      <c r="K115" s="345">
        <f t="shared" si="1"/>
        <v>96.352818991691194</v>
      </c>
    </row>
    <row r="116" spans="1:11" ht="45.75" customHeight="1" x14ac:dyDescent="0.25">
      <c r="A116" s="317" t="s">
        <v>206</v>
      </c>
      <c r="B116" s="247" t="s">
        <v>179</v>
      </c>
      <c r="C116" s="247" t="s">
        <v>828</v>
      </c>
      <c r="D116" s="247" t="s">
        <v>829</v>
      </c>
      <c r="E116" s="247"/>
      <c r="F116" s="247"/>
      <c r="G116" s="318">
        <v>6588870</v>
      </c>
      <c r="H116" s="318">
        <v>7693870</v>
      </c>
      <c r="I116" s="318">
        <v>7374812.5499999998</v>
      </c>
      <c r="J116" s="337">
        <v>111.9283359665618</v>
      </c>
      <c r="K116" s="345">
        <f t="shared" si="1"/>
        <v>95.853095386327041</v>
      </c>
    </row>
    <row r="117" spans="1:11" ht="45.75" customHeight="1" x14ac:dyDescent="0.25">
      <c r="A117" s="317" t="s">
        <v>593</v>
      </c>
      <c r="B117" s="247" t="s">
        <v>179</v>
      </c>
      <c r="C117" s="247" t="s">
        <v>828</v>
      </c>
      <c r="D117" s="247" t="s">
        <v>829</v>
      </c>
      <c r="E117" s="247" t="s">
        <v>248</v>
      </c>
      <c r="F117" s="247"/>
      <c r="G117" s="318">
        <v>6588870</v>
      </c>
      <c r="H117" s="318">
        <v>7693870</v>
      </c>
      <c r="I117" s="318">
        <v>7374812.5499999998</v>
      </c>
      <c r="J117" s="337">
        <v>111.9283359665618</v>
      </c>
      <c r="K117" s="345">
        <f t="shared" si="1"/>
        <v>95.853095386327041</v>
      </c>
    </row>
    <row r="118" spans="1:11" ht="23.25" customHeight="1" x14ac:dyDescent="0.25">
      <c r="A118" s="317" t="s">
        <v>308</v>
      </c>
      <c r="B118" s="247" t="s">
        <v>179</v>
      </c>
      <c r="C118" s="247" t="s">
        <v>828</v>
      </c>
      <c r="D118" s="247" t="s">
        <v>829</v>
      </c>
      <c r="E118" s="247" t="s">
        <v>594</v>
      </c>
      <c r="F118" s="247"/>
      <c r="G118" s="318">
        <v>6588870</v>
      </c>
      <c r="H118" s="318">
        <v>7693870</v>
      </c>
      <c r="I118" s="318">
        <v>7374812.5499999998</v>
      </c>
      <c r="J118" s="337">
        <v>111.9283359665618</v>
      </c>
      <c r="K118" s="345">
        <f t="shared" si="1"/>
        <v>95.853095386327041</v>
      </c>
    </row>
    <row r="119" spans="1:11" ht="57" customHeight="1" x14ac:dyDescent="0.25">
      <c r="A119" s="317" t="s">
        <v>223</v>
      </c>
      <c r="B119" s="247" t="s">
        <v>179</v>
      </c>
      <c r="C119" s="247" t="s">
        <v>828</v>
      </c>
      <c r="D119" s="247" t="s">
        <v>829</v>
      </c>
      <c r="E119" s="247" t="s">
        <v>595</v>
      </c>
      <c r="F119" s="247"/>
      <c r="G119" s="318">
        <v>6588870</v>
      </c>
      <c r="H119" s="318">
        <v>7693870</v>
      </c>
      <c r="I119" s="318">
        <v>7374812.5499999998</v>
      </c>
      <c r="J119" s="337">
        <v>111.9283359665618</v>
      </c>
      <c r="K119" s="345">
        <f t="shared" si="1"/>
        <v>95.853095386327041</v>
      </c>
    </row>
    <row r="120" spans="1:11" ht="113.25" customHeight="1" x14ac:dyDescent="0.25">
      <c r="A120" s="317" t="s">
        <v>208</v>
      </c>
      <c r="B120" s="247" t="s">
        <v>179</v>
      </c>
      <c r="C120" s="247" t="s">
        <v>828</v>
      </c>
      <c r="D120" s="247" t="s">
        <v>829</v>
      </c>
      <c r="E120" s="247" t="s">
        <v>548</v>
      </c>
      <c r="F120" s="247" t="s">
        <v>189</v>
      </c>
      <c r="G120" s="318">
        <v>6588870</v>
      </c>
      <c r="H120" s="318">
        <v>7693870</v>
      </c>
      <c r="I120" s="318">
        <v>7374812.5499999998</v>
      </c>
      <c r="J120" s="337">
        <v>111.9283359665618</v>
      </c>
      <c r="K120" s="345">
        <f t="shared" si="1"/>
        <v>95.853095386327041</v>
      </c>
    </row>
    <row r="121" spans="1:11" ht="34.5" customHeight="1" x14ac:dyDescent="0.25">
      <c r="A121" s="317" t="s">
        <v>209</v>
      </c>
      <c r="B121" s="247" t="s">
        <v>179</v>
      </c>
      <c r="C121" s="247" t="s">
        <v>828</v>
      </c>
      <c r="D121" s="247" t="s">
        <v>829</v>
      </c>
      <c r="E121" s="247" t="s">
        <v>548</v>
      </c>
      <c r="F121" s="247" t="s">
        <v>191</v>
      </c>
      <c r="G121" s="318">
        <v>6588870</v>
      </c>
      <c r="H121" s="318">
        <v>7693870</v>
      </c>
      <c r="I121" s="318">
        <v>7374812.5499999998</v>
      </c>
      <c r="J121" s="337">
        <v>111.9283359665618</v>
      </c>
      <c r="K121" s="345">
        <f t="shared" si="1"/>
        <v>95.853095386327041</v>
      </c>
    </row>
    <row r="122" spans="1:11" ht="90.75" customHeight="1" x14ac:dyDescent="0.25">
      <c r="A122" s="317" t="s">
        <v>219</v>
      </c>
      <c r="B122" s="247" t="s">
        <v>179</v>
      </c>
      <c r="C122" s="247" t="s">
        <v>828</v>
      </c>
      <c r="D122" s="247" t="s">
        <v>831</v>
      </c>
      <c r="E122" s="247"/>
      <c r="F122" s="247"/>
      <c r="G122" s="318">
        <v>557967880</v>
      </c>
      <c r="H122" s="318">
        <v>575621200</v>
      </c>
      <c r="I122" s="318">
        <v>565885507.47000003</v>
      </c>
      <c r="J122" s="337">
        <v>101.41901133627979</v>
      </c>
      <c r="K122" s="345">
        <f t="shared" si="1"/>
        <v>98.308663313651408</v>
      </c>
    </row>
    <row r="123" spans="1:11" ht="34.5" customHeight="1" x14ac:dyDescent="0.25">
      <c r="A123" s="317" t="s">
        <v>602</v>
      </c>
      <c r="B123" s="247" t="s">
        <v>179</v>
      </c>
      <c r="C123" s="247" t="s">
        <v>828</v>
      </c>
      <c r="D123" s="247" t="s">
        <v>831</v>
      </c>
      <c r="E123" s="247" t="s">
        <v>311</v>
      </c>
      <c r="F123" s="247"/>
      <c r="G123" s="318">
        <v>12733000</v>
      </c>
      <c r="H123" s="318">
        <v>12733000</v>
      </c>
      <c r="I123" s="318">
        <v>12258866.59</v>
      </c>
      <c r="J123" s="337">
        <v>96.276341710515979</v>
      </c>
      <c r="K123" s="345">
        <f t="shared" si="1"/>
        <v>96.276341710515979</v>
      </c>
    </row>
    <row r="124" spans="1:11" ht="23.25" customHeight="1" x14ac:dyDescent="0.25">
      <c r="A124" s="317" t="s">
        <v>308</v>
      </c>
      <c r="B124" s="247" t="s">
        <v>179</v>
      </c>
      <c r="C124" s="247" t="s">
        <v>828</v>
      </c>
      <c r="D124" s="247" t="s">
        <v>831</v>
      </c>
      <c r="E124" s="247" t="s">
        <v>892</v>
      </c>
      <c r="F124" s="247"/>
      <c r="G124" s="318">
        <v>12733000</v>
      </c>
      <c r="H124" s="318">
        <v>12733000</v>
      </c>
      <c r="I124" s="318">
        <v>12258866.59</v>
      </c>
      <c r="J124" s="337">
        <v>96.276341710515979</v>
      </c>
      <c r="K124" s="345">
        <f t="shared" si="1"/>
        <v>96.276341710515979</v>
      </c>
    </row>
    <row r="125" spans="1:11" ht="102" customHeight="1" x14ac:dyDescent="0.25">
      <c r="A125" s="317" t="s">
        <v>968</v>
      </c>
      <c r="B125" s="247" t="s">
        <v>179</v>
      </c>
      <c r="C125" s="247" t="s">
        <v>828</v>
      </c>
      <c r="D125" s="247" t="s">
        <v>831</v>
      </c>
      <c r="E125" s="247" t="s">
        <v>969</v>
      </c>
      <c r="F125" s="247"/>
      <c r="G125" s="318">
        <v>12733000</v>
      </c>
      <c r="H125" s="318">
        <v>12733000</v>
      </c>
      <c r="I125" s="318">
        <v>12258866.59</v>
      </c>
      <c r="J125" s="337">
        <v>96.276341710515979</v>
      </c>
      <c r="K125" s="345">
        <f t="shared" si="1"/>
        <v>96.276341710515979</v>
      </c>
    </row>
    <row r="126" spans="1:11" ht="113.25" customHeight="1" x14ac:dyDescent="0.25">
      <c r="A126" s="317" t="s">
        <v>208</v>
      </c>
      <c r="B126" s="247" t="s">
        <v>179</v>
      </c>
      <c r="C126" s="247" t="s">
        <v>828</v>
      </c>
      <c r="D126" s="247" t="s">
        <v>831</v>
      </c>
      <c r="E126" s="247" t="s">
        <v>970</v>
      </c>
      <c r="F126" s="247" t="s">
        <v>189</v>
      </c>
      <c r="G126" s="318">
        <v>10334300</v>
      </c>
      <c r="H126" s="318">
        <v>10334300</v>
      </c>
      <c r="I126" s="318">
        <v>10278857.699999999</v>
      </c>
      <c r="J126" s="337">
        <v>99.463511800508968</v>
      </c>
      <c r="K126" s="345">
        <f t="shared" si="1"/>
        <v>99.463511800508968</v>
      </c>
    </row>
    <row r="127" spans="1:11" ht="34.5" customHeight="1" x14ac:dyDescent="0.25">
      <c r="A127" s="317" t="s">
        <v>209</v>
      </c>
      <c r="B127" s="247" t="s">
        <v>179</v>
      </c>
      <c r="C127" s="247" t="s">
        <v>828</v>
      </c>
      <c r="D127" s="247" t="s">
        <v>831</v>
      </c>
      <c r="E127" s="247" t="s">
        <v>970</v>
      </c>
      <c r="F127" s="247" t="s">
        <v>191</v>
      </c>
      <c r="G127" s="318">
        <v>10334300</v>
      </c>
      <c r="H127" s="318">
        <v>10334300</v>
      </c>
      <c r="I127" s="318">
        <v>10278857.699999999</v>
      </c>
      <c r="J127" s="337">
        <v>99.463511800508968</v>
      </c>
      <c r="K127" s="345">
        <f t="shared" si="1"/>
        <v>99.463511800508968</v>
      </c>
    </row>
    <row r="128" spans="1:11" ht="45.75" customHeight="1" x14ac:dyDescent="0.25">
      <c r="A128" s="317" t="s">
        <v>211</v>
      </c>
      <c r="B128" s="247" t="s">
        <v>179</v>
      </c>
      <c r="C128" s="247" t="s">
        <v>828</v>
      </c>
      <c r="D128" s="247" t="s">
        <v>831</v>
      </c>
      <c r="E128" s="247" t="s">
        <v>970</v>
      </c>
      <c r="F128" s="247" t="s">
        <v>212</v>
      </c>
      <c r="G128" s="318">
        <v>2398700</v>
      </c>
      <c r="H128" s="318">
        <v>2398700</v>
      </c>
      <c r="I128" s="318">
        <v>1980008.89</v>
      </c>
      <c r="J128" s="337">
        <v>82.54508233626548</v>
      </c>
      <c r="K128" s="345">
        <f t="shared" si="1"/>
        <v>82.54508233626548</v>
      </c>
    </row>
    <row r="129" spans="1:11" ht="45.75" customHeight="1" x14ac:dyDescent="0.25">
      <c r="A129" s="317" t="s">
        <v>213</v>
      </c>
      <c r="B129" s="247" t="s">
        <v>179</v>
      </c>
      <c r="C129" s="247" t="s">
        <v>828</v>
      </c>
      <c r="D129" s="247" t="s">
        <v>831</v>
      </c>
      <c r="E129" s="247" t="s">
        <v>970</v>
      </c>
      <c r="F129" s="247" t="s">
        <v>214</v>
      </c>
      <c r="G129" s="318">
        <v>2398700</v>
      </c>
      <c r="H129" s="318">
        <v>2398700</v>
      </c>
      <c r="I129" s="318">
        <v>1980008.89</v>
      </c>
      <c r="J129" s="337">
        <v>82.54508233626548</v>
      </c>
      <c r="K129" s="345">
        <f t="shared" si="1"/>
        <v>82.54508233626548</v>
      </c>
    </row>
    <row r="130" spans="1:11" ht="45.75" customHeight="1" x14ac:dyDescent="0.25">
      <c r="A130" s="317" t="s">
        <v>593</v>
      </c>
      <c r="B130" s="247" t="s">
        <v>179</v>
      </c>
      <c r="C130" s="247" t="s">
        <v>828</v>
      </c>
      <c r="D130" s="247" t="s">
        <v>831</v>
      </c>
      <c r="E130" s="247" t="s">
        <v>248</v>
      </c>
      <c r="F130" s="247"/>
      <c r="G130" s="318">
        <v>538793280</v>
      </c>
      <c r="H130" s="318">
        <v>556866600</v>
      </c>
      <c r="I130" s="318">
        <v>548430737.88</v>
      </c>
      <c r="J130" s="337">
        <v>101.78871159640299</v>
      </c>
      <c r="K130" s="345">
        <f t="shared" si="1"/>
        <v>98.485119753994937</v>
      </c>
    </row>
    <row r="131" spans="1:11" ht="34.5" customHeight="1" x14ac:dyDescent="0.25">
      <c r="A131" s="317" t="s">
        <v>980</v>
      </c>
      <c r="B131" s="247" t="s">
        <v>179</v>
      </c>
      <c r="C131" s="247" t="s">
        <v>828</v>
      </c>
      <c r="D131" s="247" t="s">
        <v>831</v>
      </c>
      <c r="E131" s="247" t="s">
        <v>614</v>
      </c>
      <c r="F131" s="247"/>
      <c r="G131" s="318">
        <v>19247280</v>
      </c>
      <c r="H131" s="318">
        <v>19247280</v>
      </c>
      <c r="I131" s="318">
        <v>18864654.93</v>
      </c>
      <c r="J131" s="337">
        <v>98.012056404853041</v>
      </c>
      <c r="K131" s="345">
        <f t="shared" si="1"/>
        <v>98.012056404853041</v>
      </c>
    </row>
    <row r="132" spans="1:11" ht="113.25" customHeight="1" x14ac:dyDescent="0.25">
      <c r="A132" s="317" t="s">
        <v>981</v>
      </c>
      <c r="B132" s="247" t="s">
        <v>179</v>
      </c>
      <c r="C132" s="247" t="s">
        <v>828</v>
      </c>
      <c r="D132" s="247" t="s">
        <v>831</v>
      </c>
      <c r="E132" s="247" t="s">
        <v>617</v>
      </c>
      <c r="F132" s="247"/>
      <c r="G132" s="318">
        <v>19247280</v>
      </c>
      <c r="H132" s="318">
        <v>19247280</v>
      </c>
      <c r="I132" s="318">
        <v>18864654.93</v>
      </c>
      <c r="J132" s="337">
        <v>98.012056404853041</v>
      </c>
      <c r="K132" s="345">
        <f t="shared" si="1"/>
        <v>98.012056404853041</v>
      </c>
    </row>
    <row r="133" spans="1:11" ht="113.25" customHeight="1" x14ac:dyDescent="0.25">
      <c r="A133" s="317" t="s">
        <v>208</v>
      </c>
      <c r="B133" s="247" t="s">
        <v>179</v>
      </c>
      <c r="C133" s="247" t="s">
        <v>828</v>
      </c>
      <c r="D133" s="247" t="s">
        <v>831</v>
      </c>
      <c r="E133" s="247" t="s">
        <v>1411</v>
      </c>
      <c r="F133" s="247" t="s">
        <v>189</v>
      </c>
      <c r="G133" s="318">
        <v>18009960</v>
      </c>
      <c r="H133" s="318">
        <v>19247280</v>
      </c>
      <c r="I133" s="318">
        <v>18864654.93</v>
      </c>
      <c r="J133" s="337">
        <v>104.74567922416263</v>
      </c>
      <c r="K133" s="345">
        <f t="shared" si="1"/>
        <v>98.012056404853041</v>
      </c>
    </row>
    <row r="134" spans="1:11" ht="34.5" customHeight="1" x14ac:dyDescent="0.25">
      <c r="A134" s="317" t="s">
        <v>209</v>
      </c>
      <c r="B134" s="247" t="s">
        <v>179</v>
      </c>
      <c r="C134" s="247" t="s">
        <v>828</v>
      </c>
      <c r="D134" s="247" t="s">
        <v>831</v>
      </c>
      <c r="E134" s="247" t="s">
        <v>1411</v>
      </c>
      <c r="F134" s="247" t="s">
        <v>191</v>
      </c>
      <c r="G134" s="318">
        <v>18009960</v>
      </c>
      <c r="H134" s="318">
        <v>19247280</v>
      </c>
      <c r="I134" s="318">
        <v>18864654.93</v>
      </c>
      <c r="J134" s="337">
        <v>104.74567922416263</v>
      </c>
      <c r="K134" s="345">
        <f t="shared" si="1"/>
        <v>98.012056404853041</v>
      </c>
    </row>
    <row r="135" spans="1:11" ht="45.75" customHeight="1" x14ac:dyDescent="0.25">
      <c r="A135" s="317" t="s">
        <v>211</v>
      </c>
      <c r="B135" s="247" t="s">
        <v>179</v>
      </c>
      <c r="C135" s="247" t="s">
        <v>828</v>
      </c>
      <c r="D135" s="247" t="s">
        <v>831</v>
      </c>
      <c r="E135" s="247" t="s">
        <v>1411</v>
      </c>
      <c r="F135" s="247" t="s">
        <v>212</v>
      </c>
      <c r="G135" s="318">
        <v>1237320</v>
      </c>
      <c r="H135" s="318">
        <v>0</v>
      </c>
      <c r="I135" s="318">
        <v>0</v>
      </c>
      <c r="J135" s="337">
        <v>0</v>
      </c>
      <c r="K135" s="345" t="e">
        <f t="shared" si="1"/>
        <v>#DIV/0!</v>
      </c>
    </row>
    <row r="136" spans="1:11" ht="45.75" customHeight="1" x14ac:dyDescent="0.25">
      <c r="A136" s="317" t="s">
        <v>213</v>
      </c>
      <c r="B136" s="247" t="s">
        <v>179</v>
      </c>
      <c r="C136" s="247" t="s">
        <v>828</v>
      </c>
      <c r="D136" s="247" t="s">
        <v>831</v>
      </c>
      <c r="E136" s="247" t="s">
        <v>1411</v>
      </c>
      <c r="F136" s="247" t="s">
        <v>214</v>
      </c>
      <c r="G136" s="318">
        <v>1237320</v>
      </c>
      <c r="H136" s="318">
        <v>0</v>
      </c>
      <c r="I136" s="318">
        <v>0</v>
      </c>
      <c r="J136" s="337">
        <v>0</v>
      </c>
      <c r="K136" s="345" t="e">
        <f t="shared" si="1"/>
        <v>#DIV/0!</v>
      </c>
    </row>
    <row r="137" spans="1:11" ht="23.25" customHeight="1" x14ac:dyDescent="0.25">
      <c r="A137" s="317" t="s">
        <v>308</v>
      </c>
      <c r="B137" s="247" t="s">
        <v>179</v>
      </c>
      <c r="C137" s="247" t="s">
        <v>828</v>
      </c>
      <c r="D137" s="247" t="s">
        <v>831</v>
      </c>
      <c r="E137" s="247" t="s">
        <v>594</v>
      </c>
      <c r="F137" s="247"/>
      <c r="G137" s="318">
        <v>519546000</v>
      </c>
      <c r="H137" s="318">
        <v>537619320</v>
      </c>
      <c r="I137" s="318">
        <v>529566082.94999999</v>
      </c>
      <c r="J137" s="337">
        <v>101.92862286496288</v>
      </c>
      <c r="K137" s="345">
        <f t="shared" si="1"/>
        <v>98.502055869197562</v>
      </c>
    </row>
    <row r="138" spans="1:11" ht="57" customHeight="1" x14ac:dyDescent="0.25">
      <c r="A138" s="317" t="s">
        <v>223</v>
      </c>
      <c r="B138" s="247" t="s">
        <v>179</v>
      </c>
      <c r="C138" s="247" t="s">
        <v>828</v>
      </c>
      <c r="D138" s="247" t="s">
        <v>831</v>
      </c>
      <c r="E138" s="247" t="s">
        <v>595</v>
      </c>
      <c r="F138" s="247"/>
      <c r="G138" s="318">
        <v>518946000</v>
      </c>
      <c r="H138" s="318">
        <v>537070020</v>
      </c>
      <c r="I138" s="318">
        <v>529201822.94999999</v>
      </c>
      <c r="J138" s="337">
        <v>101.97627941057451</v>
      </c>
      <c r="K138" s="345">
        <f t="shared" ref="K138:K201" si="2">I138/H138*100</f>
        <v>98.534977422496979</v>
      </c>
    </row>
    <row r="139" spans="1:11" ht="113.25" customHeight="1" x14ac:dyDescent="0.25">
      <c r="A139" s="317" t="s">
        <v>208</v>
      </c>
      <c r="B139" s="247" t="s">
        <v>179</v>
      </c>
      <c r="C139" s="247" t="s">
        <v>828</v>
      </c>
      <c r="D139" s="247" t="s">
        <v>831</v>
      </c>
      <c r="E139" s="247" t="s">
        <v>551</v>
      </c>
      <c r="F139" s="247" t="s">
        <v>189</v>
      </c>
      <c r="G139" s="318">
        <v>487453709</v>
      </c>
      <c r="H139" s="318">
        <v>501142058.31</v>
      </c>
      <c r="I139" s="318">
        <v>495135097.45999998</v>
      </c>
      <c r="J139" s="337">
        <v>101.57581906100543</v>
      </c>
      <c r="K139" s="345">
        <f t="shared" si="2"/>
        <v>98.801345696216899</v>
      </c>
    </row>
    <row r="140" spans="1:11" ht="34.5" customHeight="1" x14ac:dyDescent="0.25">
      <c r="A140" s="317" t="s">
        <v>209</v>
      </c>
      <c r="B140" s="247" t="s">
        <v>179</v>
      </c>
      <c r="C140" s="247" t="s">
        <v>828</v>
      </c>
      <c r="D140" s="247" t="s">
        <v>831</v>
      </c>
      <c r="E140" s="247" t="s">
        <v>551</v>
      </c>
      <c r="F140" s="247" t="s">
        <v>191</v>
      </c>
      <c r="G140" s="318">
        <v>487453709</v>
      </c>
      <c r="H140" s="318">
        <v>501142058.31</v>
      </c>
      <c r="I140" s="318">
        <v>495135097.45999998</v>
      </c>
      <c r="J140" s="337">
        <v>101.57581906100543</v>
      </c>
      <c r="K140" s="345">
        <f t="shared" si="2"/>
        <v>98.801345696216899</v>
      </c>
    </row>
    <row r="141" spans="1:11" ht="45.75" customHeight="1" x14ac:dyDescent="0.25">
      <c r="A141" s="317" t="s">
        <v>211</v>
      </c>
      <c r="B141" s="247" t="s">
        <v>179</v>
      </c>
      <c r="C141" s="247" t="s">
        <v>828</v>
      </c>
      <c r="D141" s="247" t="s">
        <v>831</v>
      </c>
      <c r="E141" s="247" t="s">
        <v>551</v>
      </c>
      <c r="F141" s="247" t="s">
        <v>212</v>
      </c>
      <c r="G141" s="318">
        <v>21462291</v>
      </c>
      <c r="H141" s="318">
        <v>21335969.460000001</v>
      </c>
      <c r="I141" s="318">
        <v>19480773.379999999</v>
      </c>
      <c r="J141" s="337">
        <v>90.767445935757735</v>
      </c>
      <c r="K141" s="345">
        <f t="shared" si="2"/>
        <v>91.304842821986298</v>
      </c>
    </row>
    <row r="142" spans="1:11" ht="45.75" customHeight="1" x14ac:dyDescent="0.25">
      <c r="A142" s="317" t="s">
        <v>213</v>
      </c>
      <c r="B142" s="247" t="s">
        <v>179</v>
      </c>
      <c r="C142" s="247" t="s">
        <v>828</v>
      </c>
      <c r="D142" s="247" t="s">
        <v>831</v>
      </c>
      <c r="E142" s="247" t="s">
        <v>551</v>
      </c>
      <c r="F142" s="247" t="s">
        <v>214</v>
      </c>
      <c r="G142" s="318">
        <v>21462291</v>
      </c>
      <c r="H142" s="318">
        <v>21335969.460000001</v>
      </c>
      <c r="I142" s="318">
        <v>19480773.379999999</v>
      </c>
      <c r="J142" s="337">
        <v>90.767445935757735</v>
      </c>
      <c r="K142" s="345">
        <f t="shared" si="2"/>
        <v>91.304842821986298</v>
      </c>
    </row>
    <row r="143" spans="1:11" ht="23.25" customHeight="1" x14ac:dyDescent="0.25">
      <c r="A143" s="317" t="s">
        <v>215</v>
      </c>
      <c r="B143" s="247" t="s">
        <v>179</v>
      </c>
      <c r="C143" s="247" t="s">
        <v>828</v>
      </c>
      <c r="D143" s="247" t="s">
        <v>831</v>
      </c>
      <c r="E143" s="247" t="s">
        <v>551</v>
      </c>
      <c r="F143" s="247" t="s">
        <v>216</v>
      </c>
      <c r="G143" s="318">
        <v>10030000</v>
      </c>
      <c r="H143" s="318">
        <v>14591992.23</v>
      </c>
      <c r="I143" s="318">
        <v>14585952.109999999</v>
      </c>
      <c r="J143" s="337">
        <v>145.42325134596211</v>
      </c>
      <c r="K143" s="345">
        <f t="shared" si="2"/>
        <v>99.95860661173063</v>
      </c>
    </row>
    <row r="144" spans="1:11" ht="23.25" customHeight="1" x14ac:dyDescent="0.25">
      <c r="A144" s="317" t="s">
        <v>217</v>
      </c>
      <c r="B144" s="247" t="s">
        <v>179</v>
      </c>
      <c r="C144" s="247" t="s">
        <v>828</v>
      </c>
      <c r="D144" s="247" t="s">
        <v>831</v>
      </c>
      <c r="E144" s="247" t="s">
        <v>551</v>
      </c>
      <c r="F144" s="247" t="s">
        <v>218</v>
      </c>
      <c r="G144" s="318">
        <v>10030000</v>
      </c>
      <c r="H144" s="318">
        <v>14591992.23</v>
      </c>
      <c r="I144" s="318">
        <v>14585952.109999999</v>
      </c>
      <c r="J144" s="337">
        <v>145.42325134596211</v>
      </c>
      <c r="K144" s="345">
        <f t="shared" si="2"/>
        <v>99.95860661173063</v>
      </c>
    </row>
    <row r="145" spans="1:11" ht="68.25" customHeight="1" x14ac:dyDescent="0.25">
      <c r="A145" s="317" t="s">
        <v>973</v>
      </c>
      <c r="B145" s="247" t="s">
        <v>179</v>
      </c>
      <c r="C145" s="247" t="s">
        <v>828</v>
      </c>
      <c r="D145" s="247" t="s">
        <v>831</v>
      </c>
      <c r="E145" s="247" t="s">
        <v>974</v>
      </c>
      <c r="F145" s="247"/>
      <c r="G145" s="318">
        <v>600000</v>
      </c>
      <c r="H145" s="318">
        <v>549300</v>
      </c>
      <c r="I145" s="318">
        <v>364260</v>
      </c>
      <c r="J145" s="337">
        <v>60.709999999999994</v>
      </c>
      <c r="K145" s="345">
        <f t="shared" si="2"/>
        <v>66.313489896231573</v>
      </c>
    </row>
    <row r="146" spans="1:11" ht="45.75" customHeight="1" x14ac:dyDescent="0.25">
      <c r="A146" s="317" t="s">
        <v>211</v>
      </c>
      <c r="B146" s="247" t="s">
        <v>179</v>
      </c>
      <c r="C146" s="247" t="s">
        <v>828</v>
      </c>
      <c r="D146" s="247" t="s">
        <v>831</v>
      </c>
      <c r="E146" s="247" t="s">
        <v>975</v>
      </c>
      <c r="F146" s="247" t="s">
        <v>212</v>
      </c>
      <c r="G146" s="318">
        <v>600000</v>
      </c>
      <c r="H146" s="318">
        <v>549300</v>
      </c>
      <c r="I146" s="318">
        <v>364260</v>
      </c>
      <c r="J146" s="337">
        <v>60.709999999999994</v>
      </c>
      <c r="K146" s="345">
        <f t="shared" si="2"/>
        <v>66.313489896231573</v>
      </c>
    </row>
    <row r="147" spans="1:11" ht="45.75" customHeight="1" x14ac:dyDescent="0.25">
      <c r="A147" s="317" t="s">
        <v>213</v>
      </c>
      <c r="B147" s="247" t="s">
        <v>179</v>
      </c>
      <c r="C147" s="247" t="s">
        <v>828</v>
      </c>
      <c r="D147" s="247" t="s">
        <v>831</v>
      </c>
      <c r="E147" s="247" t="s">
        <v>975</v>
      </c>
      <c r="F147" s="247" t="s">
        <v>214</v>
      </c>
      <c r="G147" s="318">
        <v>600000</v>
      </c>
      <c r="H147" s="318">
        <v>549300</v>
      </c>
      <c r="I147" s="318">
        <v>364260</v>
      </c>
      <c r="J147" s="337">
        <v>60.709999999999994</v>
      </c>
      <c r="K147" s="345">
        <f t="shared" si="2"/>
        <v>66.313489896231573</v>
      </c>
    </row>
    <row r="148" spans="1:11" ht="34.5" customHeight="1" x14ac:dyDescent="0.25">
      <c r="A148" s="317" t="s">
        <v>608</v>
      </c>
      <c r="B148" s="247" t="s">
        <v>179</v>
      </c>
      <c r="C148" s="247" t="s">
        <v>828</v>
      </c>
      <c r="D148" s="247" t="s">
        <v>831</v>
      </c>
      <c r="E148" s="247" t="s">
        <v>276</v>
      </c>
      <c r="F148" s="247"/>
      <c r="G148" s="318">
        <v>4519200</v>
      </c>
      <c r="H148" s="318">
        <v>4099200</v>
      </c>
      <c r="I148" s="318">
        <v>3273503.16</v>
      </c>
      <c r="J148" s="337">
        <v>72.435456718003195</v>
      </c>
      <c r="K148" s="345">
        <f t="shared" si="2"/>
        <v>79.857122365339578</v>
      </c>
    </row>
    <row r="149" spans="1:11" ht="79.5" customHeight="1" x14ac:dyDescent="0.25">
      <c r="A149" s="317" t="s">
        <v>609</v>
      </c>
      <c r="B149" s="247" t="s">
        <v>179</v>
      </c>
      <c r="C149" s="247" t="s">
        <v>828</v>
      </c>
      <c r="D149" s="247" t="s">
        <v>831</v>
      </c>
      <c r="E149" s="247" t="s">
        <v>278</v>
      </c>
      <c r="F149" s="247"/>
      <c r="G149" s="318">
        <v>4519200</v>
      </c>
      <c r="H149" s="318">
        <v>4099200</v>
      </c>
      <c r="I149" s="318">
        <v>3273503.16</v>
      </c>
      <c r="J149" s="337">
        <v>72.435456718003195</v>
      </c>
      <c r="K149" s="345">
        <f t="shared" si="2"/>
        <v>79.857122365339578</v>
      </c>
    </row>
    <row r="150" spans="1:11" ht="34.5" customHeight="1" x14ac:dyDescent="0.25">
      <c r="A150" s="317" t="s">
        <v>610</v>
      </c>
      <c r="B150" s="247" t="s">
        <v>179</v>
      </c>
      <c r="C150" s="247" t="s">
        <v>828</v>
      </c>
      <c r="D150" s="247" t="s">
        <v>831</v>
      </c>
      <c r="E150" s="247" t="s">
        <v>279</v>
      </c>
      <c r="F150" s="247"/>
      <c r="G150" s="318">
        <v>4519200</v>
      </c>
      <c r="H150" s="318">
        <v>4099200</v>
      </c>
      <c r="I150" s="318">
        <v>3273503.16</v>
      </c>
      <c r="J150" s="337">
        <v>72.435456718003195</v>
      </c>
      <c r="K150" s="345">
        <f t="shared" si="2"/>
        <v>79.857122365339578</v>
      </c>
    </row>
    <row r="151" spans="1:11" ht="45.75" customHeight="1" x14ac:dyDescent="0.25">
      <c r="A151" s="317" t="s">
        <v>211</v>
      </c>
      <c r="B151" s="247" t="s">
        <v>179</v>
      </c>
      <c r="C151" s="247" t="s">
        <v>828</v>
      </c>
      <c r="D151" s="247" t="s">
        <v>831</v>
      </c>
      <c r="E151" s="247" t="s">
        <v>552</v>
      </c>
      <c r="F151" s="247" t="s">
        <v>212</v>
      </c>
      <c r="G151" s="318">
        <v>4519200</v>
      </c>
      <c r="H151" s="318">
        <v>4099200</v>
      </c>
      <c r="I151" s="318">
        <v>3273503.16</v>
      </c>
      <c r="J151" s="337">
        <v>72.435456718003195</v>
      </c>
      <c r="K151" s="345">
        <f t="shared" si="2"/>
        <v>79.857122365339578</v>
      </c>
    </row>
    <row r="152" spans="1:11" ht="45.75" customHeight="1" x14ac:dyDescent="0.25">
      <c r="A152" s="317" t="s">
        <v>213</v>
      </c>
      <c r="B152" s="247" t="s">
        <v>179</v>
      </c>
      <c r="C152" s="247" t="s">
        <v>828</v>
      </c>
      <c r="D152" s="247" t="s">
        <v>831</v>
      </c>
      <c r="E152" s="247" t="s">
        <v>552</v>
      </c>
      <c r="F152" s="247" t="s">
        <v>214</v>
      </c>
      <c r="G152" s="318">
        <v>4519200</v>
      </c>
      <c r="H152" s="318">
        <v>4099200</v>
      </c>
      <c r="I152" s="318">
        <v>3273503.16</v>
      </c>
      <c r="J152" s="337">
        <v>72.435456718003195</v>
      </c>
      <c r="K152" s="345">
        <f t="shared" si="2"/>
        <v>79.857122365339578</v>
      </c>
    </row>
    <row r="153" spans="1:11" ht="45.75" customHeight="1" x14ac:dyDescent="0.25">
      <c r="A153" s="317" t="s">
        <v>655</v>
      </c>
      <c r="B153" s="247" t="s">
        <v>179</v>
      </c>
      <c r="C153" s="247" t="s">
        <v>828</v>
      </c>
      <c r="D153" s="247" t="s">
        <v>831</v>
      </c>
      <c r="E153" s="247" t="s">
        <v>281</v>
      </c>
      <c r="F153" s="247"/>
      <c r="G153" s="318">
        <v>1922400</v>
      </c>
      <c r="H153" s="318">
        <v>1922400</v>
      </c>
      <c r="I153" s="318">
        <v>1922399.84</v>
      </c>
      <c r="J153" s="337">
        <v>99.999991677070327</v>
      </c>
      <c r="K153" s="345">
        <f t="shared" si="2"/>
        <v>99.999991677070327</v>
      </c>
    </row>
    <row r="154" spans="1:11" ht="79.5" customHeight="1" x14ac:dyDescent="0.25">
      <c r="A154" s="317" t="s">
        <v>976</v>
      </c>
      <c r="B154" s="247" t="s">
        <v>179</v>
      </c>
      <c r="C154" s="247" t="s">
        <v>828</v>
      </c>
      <c r="D154" s="247" t="s">
        <v>831</v>
      </c>
      <c r="E154" s="247" t="s">
        <v>667</v>
      </c>
      <c r="F154" s="247"/>
      <c r="G154" s="318">
        <v>1922400</v>
      </c>
      <c r="H154" s="318">
        <v>1922400</v>
      </c>
      <c r="I154" s="318">
        <v>1922399.84</v>
      </c>
      <c r="J154" s="337">
        <v>99.999991677070327</v>
      </c>
      <c r="K154" s="345">
        <f t="shared" si="2"/>
        <v>99.999991677070327</v>
      </c>
    </row>
    <row r="155" spans="1:11" ht="68.25" customHeight="1" x14ac:dyDescent="0.25">
      <c r="A155" s="317" t="s">
        <v>977</v>
      </c>
      <c r="B155" s="247" t="s">
        <v>179</v>
      </c>
      <c r="C155" s="247" t="s">
        <v>828</v>
      </c>
      <c r="D155" s="247" t="s">
        <v>831</v>
      </c>
      <c r="E155" s="247" t="s">
        <v>668</v>
      </c>
      <c r="F155" s="247"/>
      <c r="G155" s="318">
        <v>1922400</v>
      </c>
      <c r="H155" s="318">
        <v>1922400</v>
      </c>
      <c r="I155" s="318">
        <v>1922399.84</v>
      </c>
      <c r="J155" s="337">
        <v>99.999991677070327</v>
      </c>
      <c r="K155" s="345">
        <f t="shared" si="2"/>
        <v>99.999991677070327</v>
      </c>
    </row>
    <row r="156" spans="1:11" ht="113.25" customHeight="1" x14ac:dyDescent="0.25">
      <c r="A156" s="317" t="s">
        <v>208</v>
      </c>
      <c r="B156" s="247" t="s">
        <v>179</v>
      </c>
      <c r="C156" s="247" t="s">
        <v>828</v>
      </c>
      <c r="D156" s="247" t="s">
        <v>831</v>
      </c>
      <c r="E156" s="247" t="s">
        <v>978</v>
      </c>
      <c r="F156" s="247" t="s">
        <v>189</v>
      </c>
      <c r="G156" s="318">
        <v>1922400</v>
      </c>
      <c r="H156" s="318">
        <v>1922400</v>
      </c>
      <c r="I156" s="318">
        <v>1922399.84</v>
      </c>
      <c r="J156" s="337">
        <v>99.999991677070327</v>
      </c>
      <c r="K156" s="345">
        <f t="shared" si="2"/>
        <v>99.999991677070327</v>
      </c>
    </row>
    <row r="157" spans="1:11" ht="34.5" customHeight="1" x14ac:dyDescent="0.25">
      <c r="A157" s="317" t="s">
        <v>209</v>
      </c>
      <c r="B157" s="247" t="s">
        <v>179</v>
      </c>
      <c r="C157" s="247" t="s">
        <v>828</v>
      </c>
      <c r="D157" s="247" t="s">
        <v>831</v>
      </c>
      <c r="E157" s="247" t="s">
        <v>978</v>
      </c>
      <c r="F157" s="247" t="s">
        <v>191</v>
      </c>
      <c r="G157" s="318">
        <v>1922400</v>
      </c>
      <c r="H157" s="318">
        <v>1922400</v>
      </c>
      <c r="I157" s="318">
        <v>1922399.84</v>
      </c>
      <c r="J157" s="337">
        <v>99.999991677070327</v>
      </c>
      <c r="K157" s="345">
        <f t="shared" si="2"/>
        <v>99.999991677070327</v>
      </c>
    </row>
    <row r="158" spans="1:11" ht="15" customHeight="1" x14ac:dyDescent="0.25">
      <c r="A158" s="317" t="s">
        <v>227</v>
      </c>
      <c r="B158" s="247" t="s">
        <v>179</v>
      </c>
      <c r="C158" s="247" t="s">
        <v>828</v>
      </c>
      <c r="D158" s="247" t="s">
        <v>833</v>
      </c>
      <c r="E158" s="247"/>
      <c r="F158" s="247"/>
      <c r="G158" s="318">
        <v>7000000</v>
      </c>
      <c r="H158" s="318">
        <v>5920000</v>
      </c>
      <c r="I158" s="318">
        <v>0</v>
      </c>
      <c r="J158" s="337">
        <v>0</v>
      </c>
      <c r="K158" s="345">
        <f t="shared" si="2"/>
        <v>0</v>
      </c>
    </row>
    <row r="159" spans="1:11" ht="15" customHeight="1" x14ac:dyDescent="0.25">
      <c r="A159" s="317" t="s">
        <v>598</v>
      </c>
      <c r="B159" s="247" t="s">
        <v>179</v>
      </c>
      <c r="C159" s="247" t="s">
        <v>828</v>
      </c>
      <c r="D159" s="247" t="s">
        <v>833</v>
      </c>
      <c r="E159" s="247" t="s">
        <v>207</v>
      </c>
      <c r="F159" s="247"/>
      <c r="G159" s="318">
        <v>7000000</v>
      </c>
      <c r="H159" s="318">
        <v>5920000</v>
      </c>
      <c r="I159" s="318">
        <v>0</v>
      </c>
      <c r="J159" s="337">
        <v>0</v>
      </c>
      <c r="K159" s="345">
        <f t="shared" si="2"/>
        <v>0</v>
      </c>
    </row>
    <row r="160" spans="1:11" ht="23.25" customHeight="1" x14ac:dyDescent="0.25">
      <c r="A160" s="317" t="s">
        <v>215</v>
      </c>
      <c r="B160" s="247" t="s">
        <v>179</v>
      </c>
      <c r="C160" s="247" t="s">
        <v>828</v>
      </c>
      <c r="D160" s="247" t="s">
        <v>833</v>
      </c>
      <c r="E160" s="247" t="s">
        <v>556</v>
      </c>
      <c r="F160" s="247" t="s">
        <v>216</v>
      </c>
      <c r="G160" s="318">
        <v>7000000</v>
      </c>
      <c r="H160" s="318">
        <v>5920000</v>
      </c>
      <c r="I160" s="318">
        <v>0</v>
      </c>
      <c r="J160" s="337">
        <v>0</v>
      </c>
      <c r="K160" s="345">
        <f t="shared" si="2"/>
        <v>0</v>
      </c>
    </row>
    <row r="161" spans="1:11" ht="15" customHeight="1" x14ac:dyDescent="0.25">
      <c r="A161" s="317" t="s">
        <v>231</v>
      </c>
      <c r="B161" s="247" t="s">
        <v>179</v>
      </c>
      <c r="C161" s="247" t="s">
        <v>828</v>
      </c>
      <c r="D161" s="247" t="s">
        <v>833</v>
      </c>
      <c r="E161" s="247" t="s">
        <v>556</v>
      </c>
      <c r="F161" s="247" t="s">
        <v>232</v>
      </c>
      <c r="G161" s="318">
        <v>7000000</v>
      </c>
      <c r="H161" s="318">
        <v>5920000</v>
      </c>
      <c r="I161" s="318">
        <v>0</v>
      </c>
      <c r="J161" s="337">
        <v>0</v>
      </c>
      <c r="K161" s="345">
        <f t="shared" si="2"/>
        <v>0</v>
      </c>
    </row>
    <row r="162" spans="1:11" ht="34.5" customHeight="1" x14ac:dyDescent="0.25">
      <c r="A162" s="317" t="s">
        <v>233</v>
      </c>
      <c r="B162" s="247" t="s">
        <v>179</v>
      </c>
      <c r="C162" s="247" t="s">
        <v>828</v>
      </c>
      <c r="D162" s="247" t="s">
        <v>834</v>
      </c>
      <c r="E162" s="247"/>
      <c r="F162" s="247"/>
      <c r="G162" s="318">
        <v>852797800</v>
      </c>
      <c r="H162" s="318">
        <v>865211391.23000002</v>
      </c>
      <c r="I162" s="318">
        <v>828139846.10000002</v>
      </c>
      <c r="J162" s="337">
        <v>97.108581436302956</v>
      </c>
      <c r="K162" s="345">
        <f t="shared" si="2"/>
        <v>95.715319342097601</v>
      </c>
    </row>
    <row r="163" spans="1:11" ht="23.25" customHeight="1" x14ac:dyDescent="0.25">
      <c r="A163" s="317" t="s">
        <v>599</v>
      </c>
      <c r="B163" s="247" t="s">
        <v>179</v>
      </c>
      <c r="C163" s="247" t="s">
        <v>828</v>
      </c>
      <c r="D163" s="247" t="s">
        <v>834</v>
      </c>
      <c r="E163" s="247" t="s">
        <v>317</v>
      </c>
      <c r="F163" s="247"/>
      <c r="G163" s="318">
        <v>4316000</v>
      </c>
      <c r="H163" s="318">
        <v>4156000</v>
      </c>
      <c r="I163" s="318">
        <v>3482662.78</v>
      </c>
      <c r="J163" s="337">
        <v>80.691908711770154</v>
      </c>
      <c r="K163" s="345">
        <f t="shared" si="2"/>
        <v>83.798430702598651</v>
      </c>
    </row>
    <row r="164" spans="1:11" ht="23.25" customHeight="1" x14ac:dyDescent="0.25">
      <c r="A164" s="317" t="s">
        <v>295</v>
      </c>
      <c r="B164" s="247" t="s">
        <v>179</v>
      </c>
      <c r="C164" s="247" t="s">
        <v>828</v>
      </c>
      <c r="D164" s="247" t="s">
        <v>834</v>
      </c>
      <c r="E164" s="247" t="s">
        <v>321</v>
      </c>
      <c r="F164" s="247"/>
      <c r="G164" s="318">
        <v>4316000</v>
      </c>
      <c r="H164" s="318">
        <v>4156000</v>
      </c>
      <c r="I164" s="318">
        <v>3482662.78</v>
      </c>
      <c r="J164" s="337">
        <v>80.691908711770154</v>
      </c>
      <c r="K164" s="345">
        <f t="shared" si="2"/>
        <v>83.798430702598651</v>
      </c>
    </row>
    <row r="165" spans="1:11" ht="57" customHeight="1" x14ac:dyDescent="0.25">
      <c r="A165" s="317" t="s">
        <v>674</v>
      </c>
      <c r="B165" s="247" t="s">
        <v>179</v>
      </c>
      <c r="C165" s="247" t="s">
        <v>828</v>
      </c>
      <c r="D165" s="247" t="s">
        <v>834</v>
      </c>
      <c r="E165" s="247" t="s">
        <v>326</v>
      </c>
      <c r="F165" s="247"/>
      <c r="G165" s="318">
        <v>4316000</v>
      </c>
      <c r="H165" s="318">
        <v>4156000</v>
      </c>
      <c r="I165" s="318">
        <v>3482662.78</v>
      </c>
      <c r="J165" s="337">
        <v>80.691908711770154</v>
      </c>
      <c r="K165" s="345">
        <f t="shared" si="2"/>
        <v>83.798430702598651</v>
      </c>
    </row>
    <row r="166" spans="1:11" ht="113.25" customHeight="1" x14ac:dyDescent="0.25">
      <c r="A166" s="317" t="s">
        <v>208</v>
      </c>
      <c r="B166" s="247" t="s">
        <v>179</v>
      </c>
      <c r="C166" s="247" t="s">
        <v>828</v>
      </c>
      <c r="D166" s="247" t="s">
        <v>834</v>
      </c>
      <c r="E166" s="247" t="s">
        <v>979</v>
      </c>
      <c r="F166" s="247" t="s">
        <v>189</v>
      </c>
      <c r="G166" s="318">
        <v>4316000</v>
      </c>
      <c r="H166" s="318">
        <v>4156000</v>
      </c>
      <c r="I166" s="318">
        <v>3482662.78</v>
      </c>
      <c r="J166" s="337">
        <v>80.691908711770154</v>
      </c>
      <c r="K166" s="345">
        <f t="shared" si="2"/>
        <v>83.798430702598651</v>
      </c>
    </row>
    <row r="167" spans="1:11" ht="34.5" customHeight="1" x14ac:dyDescent="0.25">
      <c r="A167" s="317" t="s">
        <v>242</v>
      </c>
      <c r="B167" s="247" t="s">
        <v>179</v>
      </c>
      <c r="C167" s="247" t="s">
        <v>828</v>
      </c>
      <c r="D167" s="247" t="s">
        <v>834</v>
      </c>
      <c r="E167" s="247" t="s">
        <v>979</v>
      </c>
      <c r="F167" s="247" t="s">
        <v>243</v>
      </c>
      <c r="G167" s="318">
        <v>4316000</v>
      </c>
      <c r="H167" s="318">
        <v>4156000</v>
      </c>
      <c r="I167" s="318">
        <v>3482662.78</v>
      </c>
      <c r="J167" s="337">
        <v>80.691908711770154</v>
      </c>
      <c r="K167" s="345">
        <f t="shared" si="2"/>
        <v>83.798430702598651</v>
      </c>
    </row>
    <row r="168" spans="1:11" ht="34.5" customHeight="1" x14ac:dyDescent="0.25">
      <c r="A168" s="317" t="s">
        <v>602</v>
      </c>
      <c r="B168" s="247" t="s">
        <v>179</v>
      </c>
      <c r="C168" s="247" t="s">
        <v>828</v>
      </c>
      <c r="D168" s="247" t="s">
        <v>834</v>
      </c>
      <c r="E168" s="247" t="s">
        <v>311</v>
      </c>
      <c r="F168" s="247"/>
      <c r="G168" s="318">
        <v>4200000</v>
      </c>
      <c r="H168" s="318">
        <v>4500000</v>
      </c>
      <c r="I168" s="318">
        <v>4367772</v>
      </c>
      <c r="J168" s="337">
        <v>103.99457142857142</v>
      </c>
      <c r="K168" s="345">
        <f t="shared" si="2"/>
        <v>97.061599999999999</v>
      </c>
    </row>
    <row r="169" spans="1:11" ht="23.25" customHeight="1" x14ac:dyDescent="0.25">
      <c r="A169" s="317" t="s">
        <v>603</v>
      </c>
      <c r="B169" s="247" t="s">
        <v>179</v>
      </c>
      <c r="C169" s="247" t="s">
        <v>828</v>
      </c>
      <c r="D169" s="247" t="s">
        <v>834</v>
      </c>
      <c r="E169" s="247" t="s">
        <v>340</v>
      </c>
      <c r="F169" s="247"/>
      <c r="G169" s="318">
        <v>4200000</v>
      </c>
      <c r="H169" s="318">
        <v>4500000</v>
      </c>
      <c r="I169" s="318">
        <v>4367772</v>
      </c>
      <c r="J169" s="337">
        <v>103.99457142857142</v>
      </c>
      <c r="K169" s="345">
        <f t="shared" si="2"/>
        <v>97.061599999999999</v>
      </c>
    </row>
    <row r="170" spans="1:11" ht="34.5" customHeight="1" x14ac:dyDescent="0.25">
      <c r="A170" s="317" t="s">
        <v>612</v>
      </c>
      <c r="B170" s="247" t="s">
        <v>179</v>
      </c>
      <c r="C170" s="247" t="s">
        <v>828</v>
      </c>
      <c r="D170" s="247" t="s">
        <v>834</v>
      </c>
      <c r="E170" s="247" t="s">
        <v>613</v>
      </c>
      <c r="F170" s="247"/>
      <c r="G170" s="318">
        <v>4200000</v>
      </c>
      <c r="H170" s="318">
        <v>4500000</v>
      </c>
      <c r="I170" s="318">
        <v>4367772</v>
      </c>
      <c r="J170" s="337">
        <v>103.99457142857142</v>
      </c>
      <c r="K170" s="345">
        <f t="shared" si="2"/>
        <v>97.061599999999999</v>
      </c>
    </row>
    <row r="171" spans="1:11" ht="23.25" customHeight="1" x14ac:dyDescent="0.25">
      <c r="A171" s="317" t="s">
        <v>298</v>
      </c>
      <c r="B171" s="247" t="s">
        <v>179</v>
      </c>
      <c r="C171" s="247" t="s">
        <v>828</v>
      </c>
      <c r="D171" s="247" t="s">
        <v>834</v>
      </c>
      <c r="E171" s="247" t="s">
        <v>557</v>
      </c>
      <c r="F171" s="247" t="s">
        <v>299</v>
      </c>
      <c r="G171" s="318">
        <v>4200000</v>
      </c>
      <c r="H171" s="318">
        <v>4500000</v>
      </c>
      <c r="I171" s="318">
        <v>4367772</v>
      </c>
      <c r="J171" s="337">
        <v>103.99457142857142</v>
      </c>
      <c r="K171" s="345">
        <f t="shared" si="2"/>
        <v>97.061599999999999</v>
      </c>
    </row>
    <row r="172" spans="1:11" ht="45.75" customHeight="1" x14ac:dyDescent="0.25">
      <c r="A172" s="317" t="s">
        <v>300</v>
      </c>
      <c r="B172" s="247" t="s">
        <v>179</v>
      </c>
      <c r="C172" s="247" t="s">
        <v>828</v>
      </c>
      <c r="D172" s="247" t="s">
        <v>834</v>
      </c>
      <c r="E172" s="247" t="s">
        <v>557</v>
      </c>
      <c r="F172" s="247" t="s">
        <v>301</v>
      </c>
      <c r="G172" s="318">
        <v>4200000</v>
      </c>
      <c r="H172" s="318">
        <v>4500000</v>
      </c>
      <c r="I172" s="318">
        <v>4367772</v>
      </c>
      <c r="J172" s="337">
        <v>103.99457142857142</v>
      </c>
      <c r="K172" s="345">
        <f t="shared" si="2"/>
        <v>97.061599999999999</v>
      </c>
    </row>
    <row r="173" spans="1:11" ht="45.75" customHeight="1" x14ac:dyDescent="0.25">
      <c r="A173" s="317" t="s">
        <v>593</v>
      </c>
      <c r="B173" s="247" t="s">
        <v>179</v>
      </c>
      <c r="C173" s="247" t="s">
        <v>828</v>
      </c>
      <c r="D173" s="247" t="s">
        <v>834</v>
      </c>
      <c r="E173" s="247" t="s">
        <v>248</v>
      </c>
      <c r="F173" s="247"/>
      <c r="G173" s="318">
        <v>503977000</v>
      </c>
      <c r="H173" s="318">
        <v>518067494.06</v>
      </c>
      <c r="I173" s="318">
        <v>508109838.23000002</v>
      </c>
      <c r="J173" s="337">
        <v>100.82004500800632</v>
      </c>
      <c r="K173" s="345">
        <f t="shared" si="2"/>
        <v>98.077923061344066</v>
      </c>
    </row>
    <row r="174" spans="1:11" ht="34.5" customHeight="1" x14ac:dyDescent="0.25">
      <c r="A174" s="317" t="s">
        <v>980</v>
      </c>
      <c r="B174" s="247" t="s">
        <v>179</v>
      </c>
      <c r="C174" s="247" t="s">
        <v>828</v>
      </c>
      <c r="D174" s="247" t="s">
        <v>834</v>
      </c>
      <c r="E174" s="247" t="s">
        <v>614</v>
      </c>
      <c r="F174" s="247"/>
      <c r="G174" s="318">
        <v>3300000</v>
      </c>
      <c r="H174" s="318">
        <v>1094654</v>
      </c>
      <c r="I174" s="318">
        <v>1094653.58</v>
      </c>
      <c r="J174" s="337">
        <v>33.171320606060604</v>
      </c>
      <c r="K174" s="345">
        <f t="shared" si="2"/>
        <v>99.99996163171194</v>
      </c>
    </row>
    <row r="175" spans="1:11" ht="79.5" customHeight="1" x14ac:dyDescent="0.25">
      <c r="A175" s="317" t="s">
        <v>615</v>
      </c>
      <c r="B175" s="247" t="s">
        <v>179</v>
      </c>
      <c r="C175" s="247" t="s">
        <v>828</v>
      </c>
      <c r="D175" s="247" t="s">
        <v>834</v>
      </c>
      <c r="E175" s="247" t="s">
        <v>616</v>
      </c>
      <c r="F175" s="247"/>
      <c r="G175" s="318">
        <v>3300000</v>
      </c>
      <c r="H175" s="318">
        <v>1094654</v>
      </c>
      <c r="I175" s="318">
        <v>1094653.58</v>
      </c>
      <c r="J175" s="337">
        <v>33.171320606060604</v>
      </c>
      <c r="K175" s="345">
        <f t="shared" si="2"/>
        <v>99.99996163171194</v>
      </c>
    </row>
    <row r="176" spans="1:11" ht="45.75" customHeight="1" x14ac:dyDescent="0.25">
      <c r="A176" s="317" t="s">
        <v>211</v>
      </c>
      <c r="B176" s="247" t="s">
        <v>179</v>
      </c>
      <c r="C176" s="247" t="s">
        <v>828</v>
      </c>
      <c r="D176" s="247" t="s">
        <v>834</v>
      </c>
      <c r="E176" s="247" t="s">
        <v>558</v>
      </c>
      <c r="F176" s="247" t="s">
        <v>212</v>
      </c>
      <c r="G176" s="318">
        <v>3300000</v>
      </c>
      <c r="H176" s="318">
        <v>1094654</v>
      </c>
      <c r="I176" s="318">
        <v>1094653.58</v>
      </c>
      <c r="J176" s="337">
        <v>33.171320606060604</v>
      </c>
      <c r="K176" s="345">
        <f t="shared" si="2"/>
        <v>99.99996163171194</v>
      </c>
    </row>
    <row r="177" spans="1:11" ht="45.75" customHeight="1" x14ac:dyDescent="0.25">
      <c r="A177" s="317" t="s">
        <v>213</v>
      </c>
      <c r="B177" s="247" t="s">
        <v>179</v>
      </c>
      <c r="C177" s="247" t="s">
        <v>828</v>
      </c>
      <c r="D177" s="247" t="s">
        <v>834</v>
      </c>
      <c r="E177" s="247" t="s">
        <v>558</v>
      </c>
      <c r="F177" s="247" t="s">
        <v>214</v>
      </c>
      <c r="G177" s="318">
        <v>3300000</v>
      </c>
      <c r="H177" s="318">
        <v>1094654</v>
      </c>
      <c r="I177" s="318">
        <v>1094653.58</v>
      </c>
      <c r="J177" s="337">
        <v>33.171320606060604</v>
      </c>
      <c r="K177" s="345">
        <f t="shared" si="2"/>
        <v>99.99996163171194</v>
      </c>
    </row>
    <row r="178" spans="1:11" ht="23.25" customHeight="1" x14ac:dyDescent="0.25">
      <c r="A178" s="317" t="s">
        <v>308</v>
      </c>
      <c r="B178" s="247" t="s">
        <v>179</v>
      </c>
      <c r="C178" s="247" t="s">
        <v>828</v>
      </c>
      <c r="D178" s="247" t="s">
        <v>834</v>
      </c>
      <c r="E178" s="247" t="s">
        <v>594</v>
      </c>
      <c r="F178" s="247"/>
      <c r="G178" s="318">
        <v>500677000</v>
      </c>
      <c r="H178" s="318">
        <v>516972840.06</v>
      </c>
      <c r="I178" s="318">
        <v>507015184.64999998</v>
      </c>
      <c r="J178" s="337">
        <v>101.26592287043343</v>
      </c>
      <c r="K178" s="345">
        <f t="shared" si="2"/>
        <v>98.073853278473138</v>
      </c>
    </row>
    <row r="179" spans="1:11" ht="57" customHeight="1" x14ac:dyDescent="0.25">
      <c r="A179" s="317" t="s">
        <v>223</v>
      </c>
      <c r="B179" s="247" t="s">
        <v>179</v>
      </c>
      <c r="C179" s="247" t="s">
        <v>828</v>
      </c>
      <c r="D179" s="247" t="s">
        <v>834</v>
      </c>
      <c r="E179" s="247" t="s">
        <v>595</v>
      </c>
      <c r="F179" s="247"/>
      <c r="G179" s="318">
        <v>500677000</v>
      </c>
      <c r="H179" s="318">
        <v>516972840.06</v>
      </c>
      <c r="I179" s="318">
        <v>507015184.64999998</v>
      </c>
      <c r="J179" s="337">
        <v>101.26592287043343</v>
      </c>
      <c r="K179" s="345">
        <f t="shared" si="2"/>
        <v>98.073853278473138</v>
      </c>
    </row>
    <row r="180" spans="1:11" ht="113.25" customHeight="1" x14ac:dyDescent="0.25">
      <c r="A180" s="317" t="s">
        <v>208</v>
      </c>
      <c r="B180" s="247" t="s">
        <v>179</v>
      </c>
      <c r="C180" s="247" t="s">
        <v>828</v>
      </c>
      <c r="D180" s="247" t="s">
        <v>834</v>
      </c>
      <c r="E180" s="247" t="s">
        <v>984</v>
      </c>
      <c r="F180" s="247" t="s">
        <v>189</v>
      </c>
      <c r="G180" s="318">
        <v>257159800</v>
      </c>
      <c r="H180" s="318">
        <v>255625017</v>
      </c>
      <c r="I180" s="318">
        <v>254433666.13</v>
      </c>
      <c r="J180" s="337">
        <v>98.939906676704524</v>
      </c>
      <c r="K180" s="345">
        <f t="shared" si="2"/>
        <v>99.533945900920955</v>
      </c>
    </row>
    <row r="181" spans="1:11" ht="34.5" customHeight="1" x14ac:dyDescent="0.25">
      <c r="A181" s="317" t="s">
        <v>242</v>
      </c>
      <c r="B181" s="247" t="s">
        <v>179</v>
      </c>
      <c r="C181" s="247" t="s">
        <v>828</v>
      </c>
      <c r="D181" s="247" t="s">
        <v>834</v>
      </c>
      <c r="E181" s="247" t="s">
        <v>984</v>
      </c>
      <c r="F181" s="247" t="s">
        <v>243</v>
      </c>
      <c r="G181" s="318">
        <v>238764700</v>
      </c>
      <c r="H181" s="318">
        <v>239630789.47999999</v>
      </c>
      <c r="I181" s="318">
        <v>238485111.63999999</v>
      </c>
      <c r="J181" s="337">
        <v>99.882902137543766</v>
      </c>
      <c r="K181" s="345">
        <f t="shared" si="2"/>
        <v>99.521898733261224</v>
      </c>
    </row>
    <row r="182" spans="1:11" ht="34.5" customHeight="1" x14ac:dyDescent="0.25">
      <c r="A182" s="317" t="s">
        <v>209</v>
      </c>
      <c r="B182" s="247" t="s">
        <v>179</v>
      </c>
      <c r="C182" s="247" t="s">
        <v>828</v>
      </c>
      <c r="D182" s="247" t="s">
        <v>834</v>
      </c>
      <c r="E182" s="247" t="s">
        <v>560</v>
      </c>
      <c r="F182" s="247" t="s">
        <v>191</v>
      </c>
      <c r="G182" s="318">
        <v>18395100</v>
      </c>
      <c r="H182" s="318">
        <v>15994227.52</v>
      </c>
      <c r="I182" s="318">
        <v>15948554.49</v>
      </c>
      <c r="J182" s="337">
        <v>86.70001516708254</v>
      </c>
      <c r="K182" s="345">
        <f t="shared" si="2"/>
        <v>99.714440538357422</v>
      </c>
    </row>
    <row r="183" spans="1:11" ht="45.75" customHeight="1" x14ac:dyDescent="0.25">
      <c r="A183" s="317" t="s">
        <v>211</v>
      </c>
      <c r="B183" s="247" t="s">
        <v>179</v>
      </c>
      <c r="C183" s="247" t="s">
        <v>828</v>
      </c>
      <c r="D183" s="247" t="s">
        <v>834</v>
      </c>
      <c r="E183" s="247" t="s">
        <v>551</v>
      </c>
      <c r="F183" s="247" t="s">
        <v>212</v>
      </c>
      <c r="G183" s="318">
        <v>45210600</v>
      </c>
      <c r="H183" s="318">
        <v>47865687.060000002</v>
      </c>
      <c r="I183" s="318">
        <v>44990234.850000001</v>
      </c>
      <c r="J183" s="337">
        <v>99.51258078857613</v>
      </c>
      <c r="K183" s="345">
        <f t="shared" si="2"/>
        <v>93.99266492008023</v>
      </c>
    </row>
    <row r="184" spans="1:11" ht="45.75" customHeight="1" x14ac:dyDescent="0.25">
      <c r="A184" s="317" t="s">
        <v>213</v>
      </c>
      <c r="B184" s="247" t="s">
        <v>179</v>
      </c>
      <c r="C184" s="247" t="s">
        <v>828</v>
      </c>
      <c r="D184" s="247" t="s">
        <v>834</v>
      </c>
      <c r="E184" s="247" t="s">
        <v>551</v>
      </c>
      <c r="F184" s="247" t="s">
        <v>214</v>
      </c>
      <c r="G184" s="318">
        <v>45210600</v>
      </c>
      <c r="H184" s="318">
        <v>47865687.060000002</v>
      </c>
      <c r="I184" s="318">
        <v>44990234.850000001</v>
      </c>
      <c r="J184" s="337">
        <v>99.51258078857613</v>
      </c>
      <c r="K184" s="345">
        <f t="shared" si="2"/>
        <v>93.99266492008023</v>
      </c>
    </row>
    <row r="185" spans="1:11" ht="23.25" customHeight="1" x14ac:dyDescent="0.25">
      <c r="A185" s="317" t="s">
        <v>298</v>
      </c>
      <c r="B185" s="247" t="s">
        <v>179</v>
      </c>
      <c r="C185" s="247" t="s">
        <v>828</v>
      </c>
      <c r="D185" s="247" t="s">
        <v>834</v>
      </c>
      <c r="E185" s="247" t="s">
        <v>561</v>
      </c>
      <c r="F185" s="247" t="s">
        <v>299</v>
      </c>
      <c r="G185" s="318">
        <v>0</v>
      </c>
      <c r="H185" s="318">
        <v>119000</v>
      </c>
      <c r="I185" s="318">
        <v>118962.36</v>
      </c>
      <c r="J185" s="337">
        <v>0</v>
      </c>
      <c r="K185" s="345">
        <f t="shared" si="2"/>
        <v>99.96836974789916</v>
      </c>
    </row>
    <row r="186" spans="1:11" ht="45.75" customHeight="1" x14ac:dyDescent="0.25">
      <c r="A186" s="317" t="s">
        <v>300</v>
      </c>
      <c r="B186" s="247" t="s">
        <v>179</v>
      </c>
      <c r="C186" s="247" t="s">
        <v>828</v>
      </c>
      <c r="D186" s="247" t="s">
        <v>834</v>
      </c>
      <c r="E186" s="247" t="s">
        <v>561</v>
      </c>
      <c r="F186" s="247" t="s">
        <v>301</v>
      </c>
      <c r="G186" s="318">
        <v>0</v>
      </c>
      <c r="H186" s="318">
        <v>119000</v>
      </c>
      <c r="I186" s="318">
        <v>118962.36</v>
      </c>
      <c r="J186" s="337">
        <v>0</v>
      </c>
      <c r="K186" s="345">
        <f t="shared" si="2"/>
        <v>99.96836974789916</v>
      </c>
    </row>
    <row r="187" spans="1:11" ht="57" customHeight="1" x14ac:dyDescent="0.25">
      <c r="A187" s="317" t="s">
        <v>236</v>
      </c>
      <c r="B187" s="247" t="s">
        <v>179</v>
      </c>
      <c r="C187" s="247" t="s">
        <v>828</v>
      </c>
      <c r="D187" s="247" t="s">
        <v>834</v>
      </c>
      <c r="E187" s="247" t="s">
        <v>561</v>
      </c>
      <c r="F187" s="247" t="s">
        <v>237</v>
      </c>
      <c r="G187" s="318">
        <v>197494800</v>
      </c>
      <c r="H187" s="318">
        <v>212457336</v>
      </c>
      <c r="I187" s="318">
        <v>206956782.50999999</v>
      </c>
      <c r="J187" s="337">
        <v>104.79100336312652</v>
      </c>
      <c r="K187" s="345">
        <f t="shared" si="2"/>
        <v>97.410984438776921</v>
      </c>
    </row>
    <row r="188" spans="1:11" ht="23.25" customHeight="1" x14ac:dyDescent="0.25">
      <c r="A188" s="317" t="s">
        <v>238</v>
      </c>
      <c r="B188" s="247" t="s">
        <v>179</v>
      </c>
      <c r="C188" s="247" t="s">
        <v>828</v>
      </c>
      <c r="D188" s="247" t="s">
        <v>834</v>
      </c>
      <c r="E188" s="247" t="s">
        <v>561</v>
      </c>
      <c r="F188" s="247" t="s">
        <v>239</v>
      </c>
      <c r="G188" s="318">
        <v>197494800</v>
      </c>
      <c r="H188" s="318">
        <v>212457336</v>
      </c>
      <c r="I188" s="318">
        <v>206956782.50999999</v>
      </c>
      <c r="J188" s="337">
        <v>104.79100336312652</v>
      </c>
      <c r="K188" s="345">
        <f t="shared" si="2"/>
        <v>97.410984438776921</v>
      </c>
    </row>
    <row r="189" spans="1:11" ht="23.25" customHeight="1" x14ac:dyDescent="0.25">
      <c r="A189" s="317" t="s">
        <v>215</v>
      </c>
      <c r="B189" s="247" t="s">
        <v>179</v>
      </c>
      <c r="C189" s="247" t="s">
        <v>828</v>
      </c>
      <c r="D189" s="247" t="s">
        <v>834</v>
      </c>
      <c r="E189" s="247" t="s">
        <v>551</v>
      </c>
      <c r="F189" s="247" t="s">
        <v>216</v>
      </c>
      <c r="G189" s="318">
        <v>811800</v>
      </c>
      <c r="H189" s="318">
        <v>905800</v>
      </c>
      <c r="I189" s="318">
        <v>515538.8</v>
      </c>
      <c r="J189" s="337">
        <v>63.505641783690557</v>
      </c>
      <c r="K189" s="345">
        <f t="shared" si="2"/>
        <v>56.915301391035541</v>
      </c>
    </row>
    <row r="190" spans="1:11" ht="23.25" customHeight="1" x14ac:dyDescent="0.25">
      <c r="A190" s="317" t="s">
        <v>217</v>
      </c>
      <c r="B190" s="247" t="s">
        <v>179</v>
      </c>
      <c r="C190" s="247" t="s">
        <v>828</v>
      </c>
      <c r="D190" s="247" t="s">
        <v>834</v>
      </c>
      <c r="E190" s="247" t="s">
        <v>551</v>
      </c>
      <c r="F190" s="247" t="s">
        <v>218</v>
      </c>
      <c r="G190" s="318">
        <v>811800</v>
      </c>
      <c r="H190" s="318">
        <v>905800</v>
      </c>
      <c r="I190" s="318">
        <v>515538.8</v>
      </c>
      <c r="J190" s="337">
        <v>63.505641783690557</v>
      </c>
      <c r="K190" s="345">
        <f t="shared" si="2"/>
        <v>56.915301391035541</v>
      </c>
    </row>
    <row r="191" spans="1:11" ht="79.5" customHeight="1" x14ac:dyDescent="0.25">
      <c r="A191" s="317" t="s">
        <v>618</v>
      </c>
      <c r="B191" s="247" t="s">
        <v>179</v>
      </c>
      <c r="C191" s="247" t="s">
        <v>828</v>
      </c>
      <c r="D191" s="247" t="s">
        <v>834</v>
      </c>
      <c r="E191" s="247" t="s">
        <v>261</v>
      </c>
      <c r="F191" s="247"/>
      <c r="G191" s="318">
        <v>5500000</v>
      </c>
      <c r="H191" s="318">
        <v>10502500</v>
      </c>
      <c r="I191" s="318">
        <v>9780959.25</v>
      </c>
      <c r="J191" s="337">
        <v>177.83562272727272</v>
      </c>
      <c r="K191" s="345">
        <f t="shared" si="2"/>
        <v>93.129819090692692</v>
      </c>
    </row>
    <row r="192" spans="1:11" ht="90.75" customHeight="1" x14ac:dyDescent="0.25">
      <c r="A192" s="317" t="s">
        <v>985</v>
      </c>
      <c r="B192" s="247" t="s">
        <v>179</v>
      </c>
      <c r="C192" s="247" t="s">
        <v>828</v>
      </c>
      <c r="D192" s="247" t="s">
        <v>834</v>
      </c>
      <c r="E192" s="247" t="s">
        <v>262</v>
      </c>
      <c r="F192" s="247"/>
      <c r="G192" s="318">
        <v>5500000</v>
      </c>
      <c r="H192" s="318">
        <v>5500000</v>
      </c>
      <c r="I192" s="318">
        <v>5320000</v>
      </c>
      <c r="J192" s="337">
        <v>96.727272727272734</v>
      </c>
      <c r="K192" s="345">
        <f t="shared" si="2"/>
        <v>96.727272727272734</v>
      </c>
    </row>
    <row r="193" spans="1:11" ht="68.25" customHeight="1" x14ac:dyDescent="0.25">
      <c r="A193" s="317" t="s">
        <v>619</v>
      </c>
      <c r="B193" s="247" t="s">
        <v>179</v>
      </c>
      <c r="C193" s="247" t="s">
        <v>828</v>
      </c>
      <c r="D193" s="247" t="s">
        <v>834</v>
      </c>
      <c r="E193" s="247" t="s">
        <v>263</v>
      </c>
      <c r="F193" s="247"/>
      <c r="G193" s="318">
        <v>5500000</v>
      </c>
      <c r="H193" s="318">
        <v>5400000</v>
      </c>
      <c r="I193" s="318">
        <v>5220000</v>
      </c>
      <c r="J193" s="337">
        <v>94.909090909090907</v>
      </c>
      <c r="K193" s="345">
        <f t="shared" si="2"/>
        <v>96.666666666666671</v>
      </c>
    </row>
    <row r="194" spans="1:11" ht="45.75" customHeight="1" x14ac:dyDescent="0.25">
      <c r="A194" s="317" t="s">
        <v>211</v>
      </c>
      <c r="B194" s="247" t="s">
        <v>179</v>
      </c>
      <c r="C194" s="247" t="s">
        <v>828</v>
      </c>
      <c r="D194" s="247" t="s">
        <v>834</v>
      </c>
      <c r="E194" s="247" t="s">
        <v>562</v>
      </c>
      <c r="F194" s="247" t="s">
        <v>212</v>
      </c>
      <c r="G194" s="318">
        <v>5500000</v>
      </c>
      <c r="H194" s="318">
        <v>5400000</v>
      </c>
      <c r="I194" s="318">
        <v>5220000</v>
      </c>
      <c r="J194" s="337">
        <v>94.909090909090907</v>
      </c>
      <c r="K194" s="345">
        <f t="shared" si="2"/>
        <v>96.666666666666671</v>
      </c>
    </row>
    <row r="195" spans="1:11" ht="45.75" customHeight="1" x14ac:dyDescent="0.25">
      <c r="A195" s="317" t="s">
        <v>213</v>
      </c>
      <c r="B195" s="247" t="s">
        <v>179</v>
      </c>
      <c r="C195" s="247" t="s">
        <v>828</v>
      </c>
      <c r="D195" s="247" t="s">
        <v>834</v>
      </c>
      <c r="E195" s="247" t="s">
        <v>562</v>
      </c>
      <c r="F195" s="247" t="s">
        <v>214</v>
      </c>
      <c r="G195" s="318">
        <v>5500000</v>
      </c>
      <c r="H195" s="318">
        <v>5400000</v>
      </c>
      <c r="I195" s="318">
        <v>5220000</v>
      </c>
      <c r="J195" s="337">
        <v>94.909090909090907</v>
      </c>
      <c r="K195" s="345">
        <f t="shared" si="2"/>
        <v>96.666666666666671</v>
      </c>
    </row>
    <row r="196" spans="1:11" ht="45.75" customHeight="1" x14ac:dyDescent="0.25">
      <c r="A196" s="317" t="s">
        <v>620</v>
      </c>
      <c r="B196" s="247" t="s">
        <v>179</v>
      </c>
      <c r="C196" s="247" t="s">
        <v>828</v>
      </c>
      <c r="D196" s="247" t="s">
        <v>834</v>
      </c>
      <c r="E196" s="247" t="s">
        <v>621</v>
      </c>
      <c r="F196" s="247"/>
      <c r="G196" s="318">
        <v>0</v>
      </c>
      <c r="H196" s="318">
        <v>100000</v>
      </c>
      <c r="I196" s="318">
        <v>100000</v>
      </c>
      <c r="J196" s="337">
        <v>0</v>
      </c>
      <c r="K196" s="345">
        <f t="shared" si="2"/>
        <v>100</v>
      </c>
    </row>
    <row r="197" spans="1:11" ht="45.75" customHeight="1" x14ac:dyDescent="0.25">
      <c r="A197" s="317" t="s">
        <v>211</v>
      </c>
      <c r="B197" s="247" t="s">
        <v>179</v>
      </c>
      <c r="C197" s="247" t="s">
        <v>828</v>
      </c>
      <c r="D197" s="247" t="s">
        <v>834</v>
      </c>
      <c r="E197" s="247" t="s">
        <v>563</v>
      </c>
      <c r="F197" s="247" t="s">
        <v>212</v>
      </c>
      <c r="G197" s="318">
        <v>0</v>
      </c>
      <c r="H197" s="318">
        <v>100000</v>
      </c>
      <c r="I197" s="318">
        <v>100000</v>
      </c>
      <c r="J197" s="337">
        <v>0</v>
      </c>
      <c r="K197" s="345">
        <f t="shared" si="2"/>
        <v>100</v>
      </c>
    </row>
    <row r="198" spans="1:11" ht="45.75" customHeight="1" x14ac:dyDescent="0.25">
      <c r="A198" s="317" t="s">
        <v>213</v>
      </c>
      <c r="B198" s="247" t="s">
        <v>179</v>
      </c>
      <c r="C198" s="247" t="s">
        <v>828</v>
      </c>
      <c r="D198" s="247" t="s">
        <v>834</v>
      </c>
      <c r="E198" s="247" t="s">
        <v>563</v>
      </c>
      <c r="F198" s="247" t="s">
        <v>214</v>
      </c>
      <c r="G198" s="318">
        <v>0</v>
      </c>
      <c r="H198" s="318">
        <v>100000</v>
      </c>
      <c r="I198" s="318">
        <v>100000</v>
      </c>
      <c r="J198" s="337">
        <v>0</v>
      </c>
      <c r="K198" s="345">
        <f t="shared" si="2"/>
        <v>100</v>
      </c>
    </row>
    <row r="199" spans="1:11" ht="23.25" customHeight="1" x14ac:dyDescent="0.25">
      <c r="A199" s="317" t="s">
        <v>986</v>
      </c>
      <c r="B199" s="247" t="s">
        <v>179</v>
      </c>
      <c r="C199" s="247" t="s">
        <v>828</v>
      </c>
      <c r="D199" s="247" t="s">
        <v>834</v>
      </c>
      <c r="E199" s="247" t="s">
        <v>265</v>
      </c>
      <c r="F199" s="247"/>
      <c r="G199" s="318">
        <v>0</v>
      </c>
      <c r="H199" s="318">
        <v>5002500</v>
      </c>
      <c r="I199" s="318">
        <v>4460959.25</v>
      </c>
      <c r="J199" s="337">
        <v>0</v>
      </c>
      <c r="K199" s="345">
        <f t="shared" si="2"/>
        <v>89.174597701149423</v>
      </c>
    </row>
    <row r="200" spans="1:11" ht="34.5" customHeight="1" x14ac:dyDescent="0.25">
      <c r="A200" s="317" t="s">
        <v>987</v>
      </c>
      <c r="B200" s="247" t="s">
        <v>179</v>
      </c>
      <c r="C200" s="247" t="s">
        <v>828</v>
      </c>
      <c r="D200" s="247" t="s">
        <v>834</v>
      </c>
      <c r="E200" s="247" t="s">
        <v>988</v>
      </c>
      <c r="F200" s="247"/>
      <c r="G200" s="318">
        <v>0</v>
      </c>
      <c r="H200" s="318">
        <v>5002500</v>
      </c>
      <c r="I200" s="318">
        <v>4460959.25</v>
      </c>
      <c r="J200" s="337">
        <v>0</v>
      </c>
      <c r="K200" s="345">
        <f t="shared" si="2"/>
        <v>89.174597701149423</v>
      </c>
    </row>
    <row r="201" spans="1:11" ht="45.75" customHeight="1" x14ac:dyDescent="0.25">
      <c r="A201" s="317" t="s">
        <v>211</v>
      </c>
      <c r="B201" s="247" t="s">
        <v>179</v>
      </c>
      <c r="C201" s="247" t="s">
        <v>828</v>
      </c>
      <c r="D201" s="247" t="s">
        <v>834</v>
      </c>
      <c r="E201" s="247" t="s">
        <v>1412</v>
      </c>
      <c r="F201" s="247" t="s">
        <v>212</v>
      </c>
      <c r="G201" s="318">
        <v>0</v>
      </c>
      <c r="H201" s="318">
        <v>5002500</v>
      </c>
      <c r="I201" s="318">
        <v>4460959.25</v>
      </c>
      <c r="J201" s="337">
        <v>0</v>
      </c>
      <c r="K201" s="345">
        <f t="shared" si="2"/>
        <v>89.174597701149423</v>
      </c>
    </row>
    <row r="202" spans="1:11" ht="45.75" customHeight="1" x14ac:dyDescent="0.25">
      <c r="A202" s="317" t="s">
        <v>213</v>
      </c>
      <c r="B202" s="247" t="s">
        <v>179</v>
      </c>
      <c r="C202" s="247" t="s">
        <v>828</v>
      </c>
      <c r="D202" s="247" t="s">
        <v>834</v>
      </c>
      <c r="E202" s="247" t="s">
        <v>1412</v>
      </c>
      <c r="F202" s="247" t="s">
        <v>214</v>
      </c>
      <c r="G202" s="318">
        <v>0</v>
      </c>
      <c r="H202" s="318">
        <v>5002500</v>
      </c>
      <c r="I202" s="318">
        <v>4460959.25</v>
      </c>
      <c r="J202" s="337">
        <v>0</v>
      </c>
      <c r="K202" s="345">
        <f t="shared" ref="K202:K265" si="3">I202/H202*100</f>
        <v>89.174597701149423</v>
      </c>
    </row>
    <row r="203" spans="1:11" ht="34.5" customHeight="1" x14ac:dyDescent="0.25">
      <c r="A203" s="317" t="s">
        <v>608</v>
      </c>
      <c r="B203" s="247" t="s">
        <v>179</v>
      </c>
      <c r="C203" s="247" t="s">
        <v>828</v>
      </c>
      <c r="D203" s="247" t="s">
        <v>834</v>
      </c>
      <c r="E203" s="247" t="s">
        <v>276</v>
      </c>
      <c r="F203" s="247"/>
      <c r="G203" s="318">
        <v>245889900</v>
      </c>
      <c r="H203" s="318">
        <v>250623200</v>
      </c>
      <c r="I203" s="318">
        <v>250577349.66</v>
      </c>
      <c r="J203" s="337">
        <v>101.90632053614239</v>
      </c>
      <c r="K203" s="345">
        <f t="shared" si="3"/>
        <v>99.981705468607856</v>
      </c>
    </row>
    <row r="204" spans="1:11" ht="102" customHeight="1" x14ac:dyDescent="0.25">
      <c r="A204" s="317" t="s">
        <v>990</v>
      </c>
      <c r="B204" s="247" t="s">
        <v>179</v>
      </c>
      <c r="C204" s="247" t="s">
        <v>828</v>
      </c>
      <c r="D204" s="247" t="s">
        <v>834</v>
      </c>
      <c r="E204" s="247" t="s">
        <v>277</v>
      </c>
      <c r="F204" s="247"/>
      <c r="G204" s="318">
        <v>0</v>
      </c>
      <c r="H204" s="318">
        <v>2945000</v>
      </c>
      <c r="I204" s="318">
        <v>2945000</v>
      </c>
      <c r="J204" s="337">
        <v>0</v>
      </c>
      <c r="K204" s="345">
        <f t="shared" si="3"/>
        <v>100</v>
      </c>
    </row>
    <row r="205" spans="1:11" ht="68.25" customHeight="1" x14ac:dyDescent="0.25">
      <c r="A205" s="317" t="s">
        <v>625</v>
      </c>
      <c r="B205" s="247" t="s">
        <v>179</v>
      </c>
      <c r="C205" s="247" t="s">
        <v>828</v>
      </c>
      <c r="D205" s="247" t="s">
        <v>834</v>
      </c>
      <c r="E205" s="247" t="s">
        <v>991</v>
      </c>
      <c r="F205" s="247"/>
      <c r="G205" s="318">
        <v>0</v>
      </c>
      <c r="H205" s="318">
        <v>2945000</v>
      </c>
      <c r="I205" s="318">
        <v>2945000</v>
      </c>
      <c r="J205" s="337">
        <v>0</v>
      </c>
      <c r="K205" s="345">
        <f t="shared" si="3"/>
        <v>100</v>
      </c>
    </row>
    <row r="206" spans="1:11" ht="57" customHeight="1" x14ac:dyDescent="0.25">
      <c r="A206" s="317" t="s">
        <v>236</v>
      </c>
      <c r="B206" s="247" t="s">
        <v>179</v>
      </c>
      <c r="C206" s="247" t="s">
        <v>828</v>
      </c>
      <c r="D206" s="247" t="s">
        <v>834</v>
      </c>
      <c r="E206" s="247" t="s">
        <v>992</v>
      </c>
      <c r="F206" s="247" t="s">
        <v>237</v>
      </c>
      <c r="G206" s="318">
        <v>0</v>
      </c>
      <c r="H206" s="318">
        <v>2945000</v>
      </c>
      <c r="I206" s="318">
        <v>2945000</v>
      </c>
      <c r="J206" s="337">
        <v>0</v>
      </c>
      <c r="K206" s="345">
        <f t="shared" si="3"/>
        <v>100</v>
      </c>
    </row>
    <row r="207" spans="1:11" ht="23.25" customHeight="1" x14ac:dyDescent="0.25">
      <c r="A207" s="317" t="s">
        <v>238</v>
      </c>
      <c r="B207" s="247" t="s">
        <v>179</v>
      </c>
      <c r="C207" s="247" t="s">
        <v>828</v>
      </c>
      <c r="D207" s="247" t="s">
        <v>834</v>
      </c>
      <c r="E207" s="247" t="s">
        <v>992</v>
      </c>
      <c r="F207" s="247" t="s">
        <v>239</v>
      </c>
      <c r="G207" s="318">
        <v>0</v>
      </c>
      <c r="H207" s="318">
        <v>2945000</v>
      </c>
      <c r="I207" s="318">
        <v>2945000</v>
      </c>
      <c r="J207" s="337">
        <v>0</v>
      </c>
      <c r="K207" s="345">
        <f t="shared" si="3"/>
        <v>100</v>
      </c>
    </row>
    <row r="208" spans="1:11" ht="23.25" customHeight="1" x14ac:dyDescent="0.25">
      <c r="A208" s="317" t="s">
        <v>308</v>
      </c>
      <c r="B208" s="247" t="s">
        <v>179</v>
      </c>
      <c r="C208" s="247" t="s">
        <v>828</v>
      </c>
      <c r="D208" s="247" t="s">
        <v>834</v>
      </c>
      <c r="E208" s="247" t="s">
        <v>993</v>
      </c>
      <c r="F208" s="247"/>
      <c r="G208" s="318">
        <v>245889900</v>
      </c>
      <c r="H208" s="318">
        <v>247678200</v>
      </c>
      <c r="I208" s="318">
        <v>247632349.66</v>
      </c>
      <c r="J208" s="337">
        <v>100.70863002506407</v>
      </c>
      <c r="K208" s="345">
        <f t="shared" si="3"/>
        <v>99.981487938785079</v>
      </c>
    </row>
    <row r="209" spans="1:11" ht="57" customHeight="1" x14ac:dyDescent="0.25">
      <c r="A209" s="317" t="s">
        <v>223</v>
      </c>
      <c r="B209" s="247" t="s">
        <v>179</v>
      </c>
      <c r="C209" s="247" t="s">
        <v>828</v>
      </c>
      <c r="D209" s="247" t="s">
        <v>834</v>
      </c>
      <c r="E209" s="247" t="s">
        <v>994</v>
      </c>
      <c r="F209" s="247"/>
      <c r="G209" s="318">
        <v>245889900</v>
      </c>
      <c r="H209" s="318">
        <v>247678200</v>
      </c>
      <c r="I209" s="318">
        <v>247632349.66</v>
      </c>
      <c r="J209" s="337">
        <v>100.70863002506407</v>
      </c>
      <c r="K209" s="345">
        <f t="shared" si="3"/>
        <v>99.981487938785079</v>
      </c>
    </row>
    <row r="210" spans="1:11" ht="57" customHeight="1" x14ac:dyDescent="0.25">
      <c r="A210" s="317" t="s">
        <v>236</v>
      </c>
      <c r="B210" s="247" t="s">
        <v>179</v>
      </c>
      <c r="C210" s="247" t="s">
        <v>828</v>
      </c>
      <c r="D210" s="247" t="s">
        <v>834</v>
      </c>
      <c r="E210" s="247" t="s">
        <v>995</v>
      </c>
      <c r="F210" s="247" t="s">
        <v>237</v>
      </c>
      <c r="G210" s="318">
        <v>245889900</v>
      </c>
      <c r="H210" s="318">
        <v>247678200</v>
      </c>
      <c r="I210" s="318">
        <v>247632349.66</v>
      </c>
      <c r="J210" s="337">
        <v>100.70863002506407</v>
      </c>
      <c r="K210" s="345">
        <f t="shared" si="3"/>
        <v>99.981487938785079</v>
      </c>
    </row>
    <row r="211" spans="1:11" ht="23.25" customHeight="1" x14ac:dyDescent="0.25">
      <c r="A211" s="317" t="s">
        <v>238</v>
      </c>
      <c r="B211" s="247" t="s">
        <v>179</v>
      </c>
      <c r="C211" s="247" t="s">
        <v>828</v>
      </c>
      <c r="D211" s="247" t="s">
        <v>834</v>
      </c>
      <c r="E211" s="247" t="s">
        <v>995</v>
      </c>
      <c r="F211" s="247" t="s">
        <v>239</v>
      </c>
      <c r="G211" s="318">
        <v>245889900</v>
      </c>
      <c r="H211" s="318">
        <v>247678200</v>
      </c>
      <c r="I211" s="318">
        <v>247632349.66</v>
      </c>
      <c r="J211" s="337">
        <v>100.70863002506407</v>
      </c>
      <c r="K211" s="345">
        <f t="shared" si="3"/>
        <v>99.981487938785079</v>
      </c>
    </row>
    <row r="212" spans="1:11" ht="57" customHeight="1" x14ac:dyDescent="0.25">
      <c r="A212" s="317" t="s">
        <v>1413</v>
      </c>
      <c r="B212" s="247" t="s">
        <v>179</v>
      </c>
      <c r="C212" s="247" t="s">
        <v>828</v>
      </c>
      <c r="D212" s="247" t="s">
        <v>834</v>
      </c>
      <c r="E212" s="247" t="s">
        <v>628</v>
      </c>
      <c r="F212" s="247"/>
      <c r="G212" s="318">
        <v>42714900</v>
      </c>
      <c r="H212" s="318">
        <v>42534900</v>
      </c>
      <c r="I212" s="318">
        <v>40236167.93</v>
      </c>
      <c r="J212" s="337">
        <v>94.197031785161627</v>
      </c>
      <c r="K212" s="345">
        <f t="shared" si="3"/>
        <v>94.595656578480259</v>
      </c>
    </row>
    <row r="213" spans="1:11" ht="23.25" customHeight="1" x14ac:dyDescent="0.25">
      <c r="A213" s="317" t="s">
        <v>308</v>
      </c>
      <c r="B213" s="247" t="s">
        <v>179</v>
      </c>
      <c r="C213" s="247" t="s">
        <v>828</v>
      </c>
      <c r="D213" s="247" t="s">
        <v>834</v>
      </c>
      <c r="E213" s="247" t="s">
        <v>629</v>
      </c>
      <c r="F213" s="247"/>
      <c r="G213" s="318">
        <v>42714900</v>
      </c>
      <c r="H213" s="318">
        <v>42534900</v>
      </c>
      <c r="I213" s="318">
        <v>40236167.93</v>
      </c>
      <c r="J213" s="337">
        <v>94.197031785161627</v>
      </c>
      <c r="K213" s="345">
        <f t="shared" si="3"/>
        <v>94.595656578480259</v>
      </c>
    </row>
    <row r="214" spans="1:11" ht="57" customHeight="1" x14ac:dyDescent="0.25">
      <c r="A214" s="317" t="s">
        <v>223</v>
      </c>
      <c r="B214" s="247" t="s">
        <v>179</v>
      </c>
      <c r="C214" s="247" t="s">
        <v>828</v>
      </c>
      <c r="D214" s="247" t="s">
        <v>834</v>
      </c>
      <c r="E214" s="247" t="s">
        <v>630</v>
      </c>
      <c r="F214" s="247"/>
      <c r="G214" s="318">
        <v>42714900</v>
      </c>
      <c r="H214" s="318">
        <v>42534900</v>
      </c>
      <c r="I214" s="318">
        <v>40236167.93</v>
      </c>
      <c r="J214" s="337">
        <v>94.197031785161627</v>
      </c>
      <c r="K214" s="345">
        <f t="shared" si="3"/>
        <v>94.595656578480259</v>
      </c>
    </row>
    <row r="215" spans="1:11" ht="113.25" customHeight="1" x14ac:dyDescent="0.25">
      <c r="A215" s="317" t="s">
        <v>208</v>
      </c>
      <c r="B215" s="247" t="s">
        <v>179</v>
      </c>
      <c r="C215" s="247" t="s">
        <v>828</v>
      </c>
      <c r="D215" s="247" t="s">
        <v>834</v>
      </c>
      <c r="E215" s="247" t="s">
        <v>565</v>
      </c>
      <c r="F215" s="247" t="s">
        <v>189</v>
      </c>
      <c r="G215" s="318">
        <v>40093100</v>
      </c>
      <c r="H215" s="318">
        <v>40093100</v>
      </c>
      <c r="I215" s="318">
        <v>38585204.880000003</v>
      </c>
      <c r="J215" s="337">
        <v>96.239015890514835</v>
      </c>
      <c r="K215" s="345">
        <f t="shared" si="3"/>
        <v>96.239015890514835</v>
      </c>
    </row>
    <row r="216" spans="1:11" ht="34.5" customHeight="1" x14ac:dyDescent="0.25">
      <c r="A216" s="317" t="s">
        <v>242</v>
      </c>
      <c r="B216" s="247" t="s">
        <v>179</v>
      </c>
      <c r="C216" s="247" t="s">
        <v>828</v>
      </c>
      <c r="D216" s="247" t="s">
        <v>834</v>
      </c>
      <c r="E216" s="247" t="s">
        <v>565</v>
      </c>
      <c r="F216" s="247" t="s">
        <v>243</v>
      </c>
      <c r="G216" s="318">
        <v>40093100</v>
      </c>
      <c r="H216" s="318">
        <v>40093100</v>
      </c>
      <c r="I216" s="318">
        <v>38585204.880000003</v>
      </c>
      <c r="J216" s="337">
        <v>96.239015890514835</v>
      </c>
      <c r="K216" s="345">
        <f t="shared" si="3"/>
        <v>96.239015890514835</v>
      </c>
    </row>
    <row r="217" spans="1:11" ht="45.75" customHeight="1" x14ac:dyDescent="0.25">
      <c r="A217" s="317" t="s">
        <v>211</v>
      </c>
      <c r="B217" s="247" t="s">
        <v>179</v>
      </c>
      <c r="C217" s="247" t="s">
        <v>828</v>
      </c>
      <c r="D217" s="247" t="s">
        <v>834</v>
      </c>
      <c r="E217" s="247" t="s">
        <v>565</v>
      </c>
      <c r="F217" s="247" t="s">
        <v>212</v>
      </c>
      <c r="G217" s="318">
        <v>2113800</v>
      </c>
      <c r="H217" s="318">
        <v>2113800</v>
      </c>
      <c r="I217" s="318">
        <v>1338389.05</v>
      </c>
      <c r="J217" s="337">
        <v>63.316730532689945</v>
      </c>
      <c r="K217" s="345">
        <f t="shared" si="3"/>
        <v>63.316730532689945</v>
      </c>
    </row>
    <row r="218" spans="1:11" ht="45.75" customHeight="1" x14ac:dyDescent="0.25">
      <c r="A218" s="317" t="s">
        <v>213</v>
      </c>
      <c r="B218" s="247" t="s">
        <v>179</v>
      </c>
      <c r="C218" s="247" t="s">
        <v>828</v>
      </c>
      <c r="D218" s="247" t="s">
        <v>834</v>
      </c>
      <c r="E218" s="247" t="s">
        <v>565</v>
      </c>
      <c r="F218" s="247" t="s">
        <v>214</v>
      </c>
      <c r="G218" s="318">
        <v>2113800</v>
      </c>
      <c r="H218" s="318">
        <v>2113800</v>
      </c>
      <c r="I218" s="318">
        <v>1338389.05</v>
      </c>
      <c r="J218" s="337">
        <v>63.316730532689945</v>
      </c>
      <c r="K218" s="345">
        <f t="shared" si="3"/>
        <v>63.316730532689945</v>
      </c>
    </row>
    <row r="219" spans="1:11" ht="23.25" customHeight="1" x14ac:dyDescent="0.25">
      <c r="A219" s="317" t="s">
        <v>215</v>
      </c>
      <c r="B219" s="247" t="s">
        <v>179</v>
      </c>
      <c r="C219" s="247" t="s">
        <v>828</v>
      </c>
      <c r="D219" s="247" t="s">
        <v>834</v>
      </c>
      <c r="E219" s="247" t="s">
        <v>565</v>
      </c>
      <c r="F219" s="247" t="s">
        <v>216</v>
      </c>
      <c r="G219" s="318">
        <v>508000</v>
      </c>
      <c r="H219" s="318">
        <v>328000</v>
      </c>
      <c r="I219" s="318">
        <v>312574</v>
      </c>
      <c r="J219" s="337">
        <v>61.530314960629916</v>
      </c>
      <c r="K219" s="345">
        <f t="shared" si="3"/>
        <v>95.296951219512195</v>
      </c>
    </row>
    <row r="220" spans="1:11" ht="23.25" customHeight="1" x14ac:dyDescent="0.25">
      <c r="A220" s="317" t="s">
        <v>217</v>
      </c>
      <c r="B220" s="247" t="s">
        <v>179</v>
      </c>
      <c r="C220" s="247" t="s">
        <v>828</v>
      </c>
      <c r="D220" s="247" t="s">
        <v>834</v>
      </c>
      <c r="E220" s="247" t="s">
        <v>565</v>
      </c>
      <c r="F220" s="247" t="s">
        <v>218</v>
      </c>
      <c r="G220" s="318">
        <v>508000</v>
      </c>
      <c r="H220" s="318">
        <v>328000</v>
      </c>
      <c r="I220" s="318">
        <v>312574</v>
      </c>
      <c r="J220" s="337">
        <v>61.530314960629916</v>
      </c>
      <c r="K220" s="345">
        <f t="shared" si="3"/>
        <v>95.296951219512195</v>
      </c>
    </row>
    <row r="221" spans="1:11" ht="15" customHeight="1" x14ac:dyDescent="0.25">
      <c r="A221" s="317" t="s">
        <v>598</v>
      </c>
      <c r="B221" s="247" t="s">
        <v>179</v>
      </c>
      <c r="C221" s="247" t="s">
        <v>828</v>
      </c>
      <c r="D221" s="247" t="s">
        <v>834</v>
      </c>
      <c r="E221" s="247" t="s">
        <v>207</v>
      </c>
      <c r="F221" s="247"/>
      <c r="G221" s="318">
        <v>46200000</v>
      </c>
      <c r="H221" s="318">
        <v>34827297.170000002</v>
      </c>
      <c r="I221" s="318">
        <v>11585096.25</v>
      </c>
      <c r="J221" s="337">
        <v>25.075965909090908</v>
      </c>
      <c r="K221" s="345">
        <f t="shared" si="3"/>
        <v>33.264413811529778</v>
      </c>
    </row>
    <row r="222" spans="1:11" ht="23.25" customHeight="1" x14ac:dyDescent="0.25">
      <c r="A222" s="317" t="s">
        <v>215</v>
      </c>
      <c r="B222" s="247" t="s">
        <v>179</v>
      </c>
      <c r="C222" s="247" t="s">
        <v>828</v>
      </c>
      <c r="D222" s="247" t="s">
        <v>834</v>
      </c>
      <c r="E222" s="247" t="s">
        <v>566</v>
      </c>
      <c r="F222" s="247" t="s">
        <v>216</v>
      </c>
      <c r="G222" s="318">
        <v>46200000</v>
      </c>
      <c r="H222" s="318">
        <v>34827297.170000002</v>
      </c>
      <c r="I222" s="318">
        <v>11585096.25</v>
      </c>
      <c r="J222" s="337">
        <v>25.075965909090908</v>
      </c>
      <c r="K222" s="345">
        <f t="shared" si="3"/>
        <v>33.264413811529778</v>
      </c>
    </row>
    <row r="223" spans="1:11" ht="15" customHeight="1" x14ac:dyDescent="0.25">
      <c r="A223" s="317" t="s">
        <v>240</v>
      </c>
      <c r="B223" s="247" t="s">
        <v>179</v>
      </c>
      <c r="C223" s="247" t="s">
        <v>828</v>
      </c>
      <c r="D223" s="247" t="s">
        <v>834</v>
      </c>
      <c r="E223" s="247" t="s">
        <v>566</v>
      </c>
      <c r="F223" s="247" t="s">
        <v>241</v>
      </c>
      <c r="G223" s="318">
        <v>3000000</v>
      </c>
      <c r="H223" s="318">
        <v>11627297.17</v>
      </c>
      <c r="I223" s="318">
        <v>11585096.25</v>
      </c>
      <c r="J223" s="337">
        <v>386.16987499999999</v>
      </c>
      <c r="K223" s="345">
        <f t="shared" si="3"/>
        <v>99.637053053835373</v>
      </c>
    </row>
    <row r="224" spans="1:11" ht="90.75" customHeight="1" x14ac:dyDescent="0.25">
      <c r="A224" s="317" t="s">
        <v>249</v>
      </c>
      <c r="B224" s="247" t="s">
        <v>179</v>
      </c>
      <c r="C224" s="247" t="s">
        <v>828</v>
      </c>
      <c r="D224" s="247" t="s">
        <v>834</v>
      </c>
      <c r="E224" s="247" t="s">
        <v>893</v>
      </c>
      <c r="F224" s="247" t="s">
        <v>250</v>
      </c>
      <c r="G224" s="318">
        <v>43200000</v>
      </c>
      <c r="H224" s="318">
        <v>23200000</v>
      </c>
      <c r="I224" s="318">
        <v>0</v>
      </c>
      <c r="J224" s="337">
        <v>0</v>
      </c>
      <c r="K224" s="345">
        <f t="shared" si="3"/>
        <v>0</v>
      </c>
    </row>
    <row r="225" spans="1:11" ht="34.5" customHeight="1" x14ac:dyDescent="0.25">
      <c r="A225" s="317" t="s">
        <v>894</v>
      </c>
      <c r="B225" s="247" t="s">
        <v>179</v>
      </c>
      <c r="C225" s="247" t="s">
        <v>830</v>
      </c>
      <c r="D225" s="247"/>
      <c r="E225" s="247"/>
      <c r="F225" s="247"/>
      <c r="G225" s="318">
        <v>104254100</v>
      </c>
      <c r="H225" s="318">
        <v>102740066.87</v>
      </c>
      <c r="I225" s="318">
        <v>94484865.590000004</v>
      </c>
      <c r="J225" s="337">
        <v>90.629400272986871</v>
      </c>
      <c r="K225" s="345">
        <f t="shared" si="3"/>
        <v>91.964964077310213</v>
      </c>
    </row>
    <row r="226" spans="1:11" ht="15" customHeight="1" x14ac:dyDescent="0.25">
      <c r="A226" s="317" t="s">
        <v>835</v>
      </c>
      <c r="B226" s="247" t="s">
        <v>179</v>
      </c>
      <c r="C226" s="247" t="s">
        <v>830</v>
      </c>
      <c r="D226" s="247" t="s">
        <v>836</v>
      </c>
      <c r="E226" s="247"/>
      <c r="F226" s="247"/>
      <c r="G226" s="318">
        <v>5200000</v>
      </c>
      <c r="H226" s="318">
        <v>5000000</v>
      </c>
      <c r="I226" s="318">
        <v>4204571</v>
      </c>
      <c r="J226" s="337">
        <v>80.857134615384624</v>
      </c>
      <c r="K226" s="345">
        <f t="shared" si="3"/>
        <v>84.091419999999999</v>
      </c>
    </row>
    <row r="227" spans="1:11" ht="57" customHeight="1" x14ac:dyDescent="0.25">
      <c r="A227" s="317" t="s">
        <v>631</v>
      </c>
      <c r="B227" s="247" t="s">
        <v>179</v>
      </c>
      <c r="C227" s="247" t="s">
        <v>830</v>
      </c>
      <c r="D227" s="247" t="s">
        <v>836</v>
      </c>
      <c r="E227" s="247" t="s">
        <v>328</v>
      </c>
      <c r="F227" s="247"/>
      <c r="G227" s="318">
        <v>5200000</v>
      </c>
      <c r="H227" s="318">
        <v>5000000</v>
      </c>
      <c r="I227" s="318">
        <v>4204571</v>
      </c>
      <c r="J227" s="337">
        <v>80.857134615384624</v>
      </c>
      <c r="K227" s="345">
        <f t="shared" si="3"/>
        <v>84.091419999999999</v>
      </c>
    </row>
    <row r="228" spans="1:11" ht="57" customHeight="1" x14ac:dyDescent="0.25">
      <c r="A228" s="317" t="s">
        <v>710</v>
      </c>
      <c r="B228" s="247" t="s">
        <v>179</v>
      </c>
      <c r="C228" s="247" t="s">
        <v>830</v>
      </c>
      <c r="D228" s="247" t="s">
        <v>836</v>
      </c>
      <c r="E228" s="247" t="s">
        <v>337</v>
      </c>
      <c r="F228" s="247"/>
      <c r="G228" s="318">
        <v>5200000</v>
      </c>
      <c r="H228" s="318">
        <v>5000000</v>
      </c>
      <c r="I228" s="318">
        <v>4204571</v>
      </c>
      <c r="J228" s="337">
        <v>80.857134615384624</v>
      </c>
      <c r="K228" s="345">
        <f t="shared" si="3"/>
        <v>84.091419999999999</v>
      </c>
    </row>
    <row r="229" spans="1:11" ht="169.5" customHeight="1" x14ac:dyDescent="0.25">
      <c r="A229" s="317" t="s">
        <v>998</v>
      </c>
      <c r="B229" s="247" t="s">
        <v>179</v>
      </c>
      <c r="C229" s="247" t="s">
        <v>830</v>
      </c>
      <c r="D229" s="247" t="s">
        <v>836</v>
      </c>
      <c r="E229" s="247" t="s">
        <v>338</v>
      </c>
      <c r="F229" s="247"/>
      <c r="G229" s="318">
        <v>3200000</v>
      </c>
      <c r="H229" s="318">
        <v>3800000</v>
      </c>
      <c r="I229" s="318">
        <v>3681500</v>
      </c>
      <c r="J229" s="337">
        <v>115.046875</v>
      </c>
      <c r="K229" s="345">
        <f t="shared" si="3"/>
        <v>96.881578947368425</v>
      </c>
    </row>
    <row r="230" spans="1:11" ht="45.75" customHeight="1" x14ac:dyDescent="0.25">
      <c r="A230" s="317" t="s">
        <v>211</v>
      </c>
      <c r="B230" s="247" t="s">
        <v>179</v>
      </c>
      <c r="C230" s="247" t="s">
        <v>830</v>
      </c>
      <c r="D230" s="247" t="s">
        <v>836</v>
      </c>
      <c r="E230" s="247" t="s">
        <v>567</v>
      </c>
      <c r="F230" s="247" t="s">
        <v>212</v>
      </c>
      <c r="G230" s="318">
        <v>3200000</v>
      </c>
      <c r="H230" s="318">
        <v>3800000</v>
      </c>
      <c r="I230" s="318">
        <v>3681500</v>
      </c>
      <c r="J230" s="337">
        <v>115.046875</v>
      </c>
      <c r="K230" s="345">
        <f t="shared" si="3"/>
        <v>96.881578947368425</v>
      </c>
    </row>
    <row r="231" spans="1:11" ht="45.75" customHeight="1" x14ac:dyDescent="0.25">
      <c r="A231" s="317" t="s">
        <v>213</v>
      </c>
      <c r="B231" s="247" t="s">
        <v>179</v>
      </c>
      <c r="C231" s="247" t="s">
        <v>830</v>
      </c>
      <c r="D231" s="247" t="s">
        <v>836</v>
      </c>
      <c r="E231" s="247" t="s">
        <v>567</v>
      </c>
      <c r="F231" s="247" t="s">
        <v>214</v>
      </c>
      <c r="G231" s="318">
        <v>3200000</v>
      </c>
      <c r="H231" s="318">
        <v>3800000</v>
      </c>
      <c r="I231" s="318">
        <v>3681500</v>
      </c>
      <c r="J231" s="337">
        <v>115.046875</v>
      </c>
      <c r="K231" s="345">
        <f t="shared" si="3"/>
        <v>96.881578947368425</v>
      </c>
    </row>
    <row r="232" spans="1:11" ht="102" customHeight="1" x14ac:dyDescent="0.25">
      <c r="A232" s="317" t="s">
        <v>999</v>
      </c>
      <c r="B232" s="247" t="s">
        <v>179</v>
      </c>
      <c r="C232" s="247" t="s">
        <v>830</v>
      </c>
      <c r="D232" s="247" t="s">
        <v>836</v>
      </c>
      <c r="E232" s="247" t="s">
        <v>1000</v>
      </c>
      <c r="F232" s="247"/>
      <c r="G232" s="318">
        <v>1000000</v>
      </c>
      <c r="H232" s="318">
        <v>1000000</v>
      </c>
      <c r="I232" s="318">
        <v>374071</v>
      </c>
      <c r="J232" s="337">
        <v>37.4071</v>
      </c>
      <c r="K232" s="345">
        <f t="shared" si="3"/>
        <v>37.4071</v>
      </c>
    </row>
    <row r="233" spans="1:11" ht="45.75" customHeight="1" x14ac:dyDescent="0.25">
      <c r="A233" s="317" t="s">
        <v>211</v>
      </c>
      <c r="B233" s="247" t="s">
        <v>179</v>
      </c>
      <c r="C233" s="247" t="s">
        <v>830</v>
      </c>
      <c r="D233" s="247" t="s">
        <v>836</v>
      </c>
      <c r="E233" s="247" t="s">
        <v>1001</v>
      </c>
      <c r="F233" s="247" t="s">
        <v>212</v>
      </c>
      <c r="G233" s="318">
        <v>1000000</v>
      </c>
      <c r="H233" s="318">
        <v>1000000</v>
      </c>
      <c r="I233" s="318">
        <v>374071</v>
      </c>
      <c r="J233" s="337">
        <v>37.4071</v>
      </c>
      <c r="K233" s="345">
        <f t="shared" si="3"/>
        <v>37.4071</v>
      </c>
    </row>
    <row r="234" spans="1:11" ht="45.75" customHeight="1" x14ac:dyDescent="0.25">
      <c r="A234" s="317" t="s">
        <v>213</v>
      </c>
      <c r="B234" s="247" t="s">
        <v>179</v>
      </c>
      <c r="C234" s="247" t="s">
        <v>830</v>
      </c>
      <c r="D234" s="247" t="s">
        <v>836</v>
      </c>
      <c r="E234" s="247" t="s">
        <v>1001</v>
      </c>
      <c r="F234" s="247" t="s">
        <v>214</v>
      </c>
      <c r="G234" s="318">
        <v>1000000</v>
      </c>
      <c r="H234" s="318">
        <v>1000000</v>
      </c>
      <c r="I234" s="318">
        <v>374071</v>
      </c>
      <c r="J234" s="337">
        <v>37.4071</v>
      </c>
      <c r="K234" s="345">
        <f t="shared" si="3"/>
        <v>37.4071</v>
      </c>
    </row>
    <row r="235" spans="1:11" ht="102" customHeight="1" x14ac:dyDescent="0.25">
      <c r="A235" s="317" t="s">
        <v>1002</v>
      </c>
      <c r="B235" s="247" t="s">
        <v>179</v>
      </c>
      <c r="C235" s="247" t="s">
        <v>830</v>
      </c>
      <c r="D235" s="247" t="s">
        <v>836</v>
      </c>
      <c r="E235" s="247" t="s">
        <v>1003</v>
      </c>
      <c r="F235" s="247"/>
      <c r="G235" s="318">
        <v>1000000</v>
      </c>
      <c r="H235" s="318">
        <v>200000</v>
      </c>
      <c r="I235" s="318">
        <v>149000</v>
      </c>
      <c r="J235" s="337">
        <v>14.899999999999999</v>
      </c>
      <c r="K235" s="345">
        <f t="shared" si="3"/>
        <v>74.5</v>
      </c>
    </row>
    <row r="236" spans="1:11" ht="45.75" customHeight="1" x14ac:dyDescent="0.25">
      <c r="A236" s="317" t="s">
        <v>211</v>
      </c>
      <c r="B236" s="247" t="s">
        <v>179</v>
      </c>
      <c r="C236" s="247" t="s">
        <v>830</v>
      </c>
      <c r="D236" s="247" t="s">
        <v>836</v>
      </c>
      <c r="E236" s="247" t="s">
        <v>1004</v>
      </c>
      <c r="F236" s="247" t="s">
        <v>212</v>
      </c>
      <c r="G236" s="318">
        <v>1000000</v>
      </c>
      <c r="H236" s="318">
        <v>200000</v>
      </c>
      <c r="I236" s="318">
        <v>149000</v>
      </c>
      <c r="J236" s="337">
        <v>14.899999999999999</v>
      </c>
      <c r="K236" s="345">
        <f t="shared" si="3"/>
        <v>74.5</v>
      </c>
    </row>
    <row r="237" spans="1:11" ht="45.75" customHeight="1" x14ac:dyDescent="0.25">
      <c r="A237" s="317" t="s">
        <v>213</v>
      </c>
      <c r="B237" s="247" t="s">
        <v>179</v>
      </c>
      <c r="C237" s="247" t="s">
        <v>830</v>
      </c>
      <c r="D237" s="247" t="s">
        <v>836</v>
      </c>
      <c r="E237" s="247" t="s">
        <v>1004</v>
      </c>
      <c r="F237" s="247" t="s">
        <v>214</v>
      </c>
      <c r="G237" s="318">
        <v>1000000</v>
      </c>
      <c r="H237" s="318">
        <v>200000</v>
      </c>
      <c r="I237" s="318">
        <v>149000</v>
      </c>
      <c r="J237" s="337">
        <v>14.899999999999999</v>
      </c>
      <c r="K237" s="345">
        <f t="shared" si="3"/>
        <v>74.5</v>
      </c>
    </row>
    <row r="238" spans="1:11" ht="57" customHeight="1" x14ac:dyDescent="0.25">
      <c r="A238" s="317" t="s">
        <v>895</v>
      </c>
      <c r="B238" s="247" t="s">
        <v>179</v>
      </c>
      <c r="C238" s="247" t="s">
        <v>830</v>
      </c>
      <c r="D238" s="247" t="s">
        <v>842</v>
      </c>
      <c r="E238" s="247"/>
      <c r="F238" s="247"/>
      <c r="G238" s="318">
        <v>33807500</v>
      </c>
      <c r="H238" s="318">
        <v>33807500</v>
      </c>
      <c r="I238" s="318">
        <v>33376905.329999998</v>
      </c>
      <c r="J238" s="337">
        <v>98.726333890408924</v>
      </c>
      <c r="K238" s="345">
        <f t="shared" si="3"/>
        <v>98.726333890408924</v>
      </c>
    </row>
    <row r="239" spans="1:11" ht="57" customHeight="1" x14ac:dyDescent="0.25">
      <c r="A239" s="317" t="s">
        <v>631</v>
      </c>
      <c r="B239" s="247" t="s">
        <v>179</v>
      </c>
      <c r="C239" s="247" t="s">
        <v>830</v>
      </c>
      <c r="D239" s="247" t="s">
        <v>842</v>
      </c>
      <c r="E239" s="247" t="s">
        <v>328</v>
      </c>
      <c r="F239" s="247"/>
      <c r="G239" s="318">
        <v>33807500</v>
      </c>
      <c r="H239" s="318">
        <v>33807500</v>
      </c>
      <c r="I239" s="318">
        <v>33376905.329999998</v>
      </c>
      <c r="J239" s="337">
        <v>98.726333890408924</v>
      </c>
      <c r="K239" s="345">
        <f t="shared" si="3"/>
        <v>98.726333890408924</v>
      </c>
    </row>
    <row r="240" spans="1:11" ht="45.75" customHeight="1" x14ac:dyDescent="0.25">
      <c r="A240" s="317" t="s">
        <v>996</v>
      </c>
      <c r="B240" s="247" t="s">
        <v>179</v>
      </c>
      <c r="C240" s="247" t="s">
        <v>830</v>
      </c>
      <c r="D240" s="247" t="s">
        <v>842</v>
      </c>
      <c r="E240" s="247" t="s">
        <v>331</v>
      </c>
      <c r="F240" s="247"/>
      <c r="G240" s="318">
        <v>1150000</v>
      </c>
      <c r="H240" s="318">
        <v>1100500</v>
      </c>
      <c r="I240" s="318">
        <v>755350</v>
      </c>
      <c r="J240" s="337">
        <v>65.682608695652178</v>
      </c>
      <c r="K240" s="345">
        <f t="shared" si="3"/>
        <v>68.636983189459329</v>
      </c>
    </row>
    <row r="241" spans="1:11" ht="34.5" customHeight="1" x14ac:dyDescent="0.25">
      <c r="A241" s="317" t="s">
        <v>997</v>
      </c>
      <c r="B241" s="247" t="s">
        <v>179</v>
      </c>
      <c r="C241" s="247" t="s">
        <v>830</v>
      </c>
      <c r="D241" s="247" t="s">
        <v>842</v>
      </c>
      <c r="E241" s="247" t="s">
        <v>332</v>
      </c>
      <c r="F241" s="247"/>
      <c r="G241" s="318">
        <v>250000</v>
      </c>
      <c r="H241" s="318">
        <v>250000</v>
      </c>
      <c r="I241" s="318">
        <v>194804</v>
      </c>
      <c r="J241" s="337">
        <v>77.921599999999998</v>
      </c>
      <c r="K241" s="345">
        <f t="shared" si="3"/>
        <v>77.921599999999998</v>
      </c>
    </row>
    <row r="242" spans="1:11" ht="45.75" customHeight="1" x14ac:dyDescent="0.25">
      <c r="A242" s="317" t="s">
        <v>211</v>
      </c>
      <c r="B242" s="247" t="s">
        <v>179</v>
      </c>
      <c r="C242" s="247" t="s">
        <v>830</v>
      </c>
      <c r="D242" s="247" t="s">
        <v>842</v>
      </c>
      <c r="E242" s="247" t="s">
        <v>1007</v>
      </c>
      <c r="F242" s="247" t="s">
        <v>212</v>
      </c>
      <c r="G242" s="318">
        <v>250000</v>
      </c>
      <c r="H242" s="318">
        <v>250000</v>
      </c>
      <c r="I242" s="318">
        <v>194804</v>
      </c>
      <c r="J242" s="337">
        <v>77.921599999999998</v>
      </c>
      <c r="K242" s="345">
        <f t="shared" si="3"/>
        <v>77.921599999999998</v>
      </c>
    </row>
    <row r="243" spans="1:11" ht="45.75" customHeight="1" x14ac:dyDescent="0.25">
      <c r="A243" s="317" t="s">
        <v>213</v>
      </c>
      <c r="B243" s="247" t="s">
        <v>179</v>
      </c>
      <c r="C243" s="247" t="s">
        <v>830</v>
      </c>
      <c r="D243" s="247" t="s">
        <v>842</v>
      </c>
      <c r="E243" s="247" t="s">
        <v>1007</v>
      </c>
      <c r="F243" s="247" t="s">
        <v>214</v>
      </c>
      <c r="G243" s="318">
        <v>250000</v>
      </c>
      <c r="H243" s="318">
        <v>250000</v>
      </c>
      <c r="I243" s="318">
        <v>194804</v>
      </c>
      <c r="J243" s="337">
        <v>77.921599999999998</v>
      </c>
      <c r="K243" s="345">
        <f t="shared" si="3"/>
        <v>77.921599999999998</v>
      </c>
    </row>
    <row r="244" spans="1:11" ht="79.5" customHeight="1" x14ac:dyDescent="0.25">
      <c r="A244" s="317" t="s">
        <v>1008</v>
      </c>
      <c r="B244" s="247" t="s">
        <v>179</v>
      </c>
      <c r="C244" s="247" t="s">
        <v>830</v>
      </c>
      <c r="D244" s="247" t="s">
        <v>842</v>
      </c>
      <c r="E244" s="247" t="s">
        <v>333</v>
      </c>
      <c r="F244" s="247"/>
      <c r="G244" s="318">
        <v>300000</v>
      </c>
      <c r="H244" s="318">
        <v>300000</v>
      </c>
      <c r="I244" s="318">
        <v>257400</v>
      </c>
      <c r="J244" s="337">
        <v>85.8</v>
      </c>
      <c r="K244" s="345">
        <f t="shared" si="3"/>
        <v>85.8</v>
      </c>
    </row>
    <row r="245" spans="1:11" ht="45.75" customHeight="1" x14ac:dyDescent="0.25">
      <c r="A245" s="317" t="s">
        <v>211</v>
      </c>
      <c r="B245" s="247" t="s">
        <v>179</v>
      </c>
      <c r="C245" s="247" t="s">
        <v>830</v>
      </c>
      <c r="D245" s="247" t="s">
        <v>842</v>
      </c>
      <c r="E245" s="247" t="s">
        <v>1009</v>
      </c>
      <c r="F245" s="247" t="s">
        <v>212</v>
      </c>
      <c r="G245" s="318">
        <v>300000</v>
      </c>
      <c r="H245" s="318">
        <v>300000</v>
      </c>
      <c r="I245" s="318">
        <v>257400</v>
      </c>
      <c r="J245" s="337">
        <v>85.8</v>
      </c>
      <c r="K245" s="345">
        <f t="shared" si="3"/>
        <v>85.8</v>
      </c>
    </row>
    <row r="246" spans="1:11" ht="45.75" customHeight="1" x14ac:dyDescent="0.25">
      <c r="A246" s="317" t="s">
        <v>213</v>
      </c>
      <c r="B246" s="247" t="s">
        <v>179</v>
      </c>
      <c r="C246" s="247" t="s">
        <v>830</v>
      </c>
      <c r="D246" s="247" t="s">
        <v>842</v>
      </c>
      <c r="E246" s="247" t="s">
        <v>1009</v>
      </c>
      <c r="F246" s="247" t="s">
        <v>214</v>
      </c>
      <c r="G246" s="318">
        <v>300000</v>
      </c>
      <c r="H246" s="318">
        <v>300000</v>
      </c>
      <c r="I246" s="318">
        <v>257400</v>
      </c>
      <c r="J246" s="337">
        <v>85.8</v>
      </c>
      <c r="K246" s="345">
        <f t="shared" si="3"/>
        <v>85.8</v>
      </c>
    </row>
    <row r="247" spans="1:11" ht="113.25" customHeight="1" x14ac:dyDescent="0.25">
      <c r="A247" s="317" t="s">
        <v>1010</v>
      </c>
      <c r="B247" s="247" t="s">
        <v>179</v>
      </c>
      <c r="C247" s="247" t="s">
        <v>830</v>
      </c>
      <c r="D247" s="247" t="s">
        <v>842</v>
      </c>
      <c r="E247" s="247" t="s">
        <v>1011</v>
      </c>
      <c r="F247" s="247"/>
      <c r="G247" s="318">
        <v>600000</v>
      </c>
      <c r="H247" s="318">
        <v>550500</v>
      </c>
      <c r="I247" s="318">
        <v>303146</v>
      </c>
      <c r="J247" s="337">
        <v>50.524333333333338</v>
      </c>
      <c r="K247" s="345">
        <f t="shared" si="3"/>
        <v>55.067393278837415</v>
      </c>
    </row>
    <row r="248" spans="1:11" ht="45.75" customHeight="1" x14ac:dyDescent="0.25">
      <c r="A248" s="317" t="s">
        <v>211</v>
      </c>
      <c r="B248" s="247" t="s">
        <v>179</v>
      </c>
      <c r="C248" s="247" t="s">
        <v>830</v>
      </c>
      <c r="D248" s="247" t="s">
        <v>842</v>
      </c>
      <c r="E248" s="247" t="s">
        <v>1012</v>
      </c>
      <c r="F248" s="247" t="s">
        <v>212</v>
      </c>
      <c r="G248" s="318">
        <v>600000</v>
      </c>
      <c r="H248" s="318">
        <v>550500</v>
      </c>
      <c r="I248" s="318">
        <v>303146</v>
      </c>
      <c r="J248" s="337">
        <v>50.524333333333338</v>
      </c>
      <c r="K248" s="345">
        <f t="shared" si="3"/>
        <v>55.067393278837415</v>
      </c>
    </row>
    <row r="249" spans="1:11" ht="45.75" customHeight="1" x14ac:dyDescent="0.25">
      <c r="A249" s="317" t="s">
        <v>213</v>
      </c>
      <c r="B249" s="247" t="s">
        <v>179</v>
      </c>
      <c r="C249" s="247" t="s">
        <v>830</v>
      </c>
      <c r="D249" s="247" t="s">
        <v>842</v>
      </c>
      <c r="E249" s="247" t="s">
        <v>1012</v>
      </c>
      <c r="F249" s="247" t="s">
        <v>214</v>
      </c>
      <c r="G249" s="318">
        <v>600000</v>
      </c>
      <c r="H249" s="318">
        <v>550500</v>
      </c>
      <c r="I249" s="318">
        <v>303146</v>
      </c>
      <c r="J249" s="337">
        <v>50.524333333333338</v>
      </c>
      <c r="K249" s="345">
        <f t="shared" si="3"/>
        <v>55.067393278837415</v>
      </c>
    </row>
    <row r="250" spans="1:11" ht="79.5" customHeight="1" x14ac:dyDescent="0.25">
      <c r="A250" s="317" t="s">
        <v>1005</v>
      </c>
      <c r="B250" s="247" t="s">
        <v>179</v>
      </c>
      <c r="C250" s="247" t="s">
        <v>830</v>
      </c>
      <c r="D250" s="247" t="s">
        <v>842</v>
      </c>
      <c r="E250" s="247" t="s">
        <v>709</v>
      </c>
      <c r="F250" s="247"/>
      <c r="G250" s="318">
        <v>500000</v>
      </c>
      <c r="H250" s="318">
        <v>549500</v>
      </c>
      <c r="I250" s="318">
        <v>499500</v>
      </c>
      <c r="J250" s="337">
        <v>99.9</v>
      </c>
      <c r="K250" s="345">
        <f t="shared" si="3"/>
        <v>90.900818926296637</v>
      </c>
    </row>
    <row r="251" spans="1:11" ht="79.5" customHeight="1" x14ac:dyDescent="0.25">
      <c r="A251" s="317" t="s">
        <v>1006</v>
      </c>
      <c r="B251" s="247" t="s">
        <v>179</v>
      </c>
      <c r="C251" s="247" t="s">
        <v>830</v>
      </c>
      <c r="D251" s="247" t="s">
        <v>842</v>
      </c>
      <c r="E251" s="247" t="s">
        <v>837</v>
      </c>
      <c r="F251" s="247"/>
      <c r="G251" s="318">
        <v>500000</v>
      </c>
      <c r="H251" s="318">
        <v>549500</v>
      </c>
      <c r="I251" s="318">
        <v>499500</v>
      </c>
      <c r="J251" s="337">
        <v>99.9</v>
      </c>
      <c r="K251" s="345">
        <f t="shared" si="3"/>
        <v>90.900818926296637</v>
      </c>
    </row>
    <row r="252" spans="1:11" ht="45.75" customHeight="1" x14ac:dyDescent="0.25">
      <c r="A252" s="317" t="s">
        <v>211</v>
      </c>
      <c r="B252" s="247" t="s">
        <v>179</v>
      </c>
      <c r="C252" s="247" t="s">
        <v>830</v>
      </c>
      <c r="D252" s="247" t="s">
        <v>842</v>
      </c>
      <c r="E252" s="247" t="s">
        <v>1013</v>
      </c>
      <c r="F252" s="247" t="s">
        <v>212</v>
      </c>
      <c r="G252" s="318">
        <v>500000</v>
      </c>
      <c r="H252" s="318">
        <v>549500</v>
      </c>
      <c r="I252" s="318">
        <v>499500</v>
      </c>
      <c r="J252" s="337">
        <v>99.9</v>
      </c>
      <c r="K252" s="345">
        <f t="shared" si="3"/>
        <v>90.900818926296637</v>
      </c>
    </row>
    <row r="253" spans="1:11" ht="45.75" customHeight="1" x14ac:dyDescent="0.25">
      <c r="A253" s="317" t="s">
        <v>213</v>
      </c>
      <c r="B253" s="247" t="s">
        <v>179</v>
      </c>
      <c r="C253" s="247" t="s">
        <v>830</v>
      </c>
      <c r="D253" s="247" t="s">
        <v>842</v>
      </c>
      <c r="E253" s="247" t="s">
        <v>1013</v>
      </c>
      <c r="F253" s="247" t="s">
        <v>214</v>
      </c>
      <c r="G253" s="318">
        <v>500000</v>
      </c>
      <c r="H253" s="318">
        <v>549500</v>
      </c>
      <c r="I253" s="318">
        <v>499500</v>
      </c>
      <c r="J253" s="337">
        <v>99.9</v>
      </c>
      <c r="K253" s="345">
        <f t="shared" si="3"/>
        <v>90.900818926296637</v>
      </c>
    </row>
    <row r="254" spans="1:11" ht="23.25" customHeight="1" x14ac:dyDescent="0.25">
      <c r="A254" s="317" t="s">
        <v>308</v>
      </c>
      <c r="B254" s="247" t="s">
        <v>179</v>
      </c>
      <c r="C254" s="247" t="s">
        <v>830</v>
      </c>
      <c r="D254" s="247" t="s">
        <v>842</v>
      </c>
      <c r="E254" s="247" t="s">
        <v>632</v>
      </c>
      <c r="F254" s="247"/>
      <c r="G254" s="318">
        <v>32157500</v>
      </c>
      <c r="H254" s="318">
        <v>32157500</v>
      </c>
      <c r="I254" s="318">
        <v>32122055.329999998</v>
      </c>
      <c r="J254" s="337">
        <v>99.889777905620775</v>
      </c>
      <c r="K254" s="345">
        <f t="shared" si="3"/>
        <v>99.889777905620775</v>
      </c>
    </row>
    <row r="255" spans="1:11" ht="57" customHeight="1" x14ac:dyDescent="0.25">
      <c r="A255" s="317" t="s">
        <v>223</v>
      </c>
      <c r="B255" s="247" t="s">
        <v>179</v>
      </c>
      <c r="C255" s="247" t="s">
        <v>830</v>
      </c>
      <c r="D255" s="247" t="s">
        <v>842</v>
      </c>
      <c r="E255" s="247" t="s">
        <v>633</v>
      </c>
      <c r="F255" s="247"/>
      <c r="G255" s="318">
        <v>32157500</v>
      </c>
      <c r="H255" s="318">
        <v>32157500</v>
      </c>
      <c r="I255" s="318">
        <v>32122055.329999998</v>
      </c>
      <c r="J255" s="337">
        <v>99.889777905620775</v>
      </c>
      <c r="K255" s="345">
        <f t="shared" si="3"/>
        <v>99.889777905620775</v>
      </c>
    </row>
    <row r="256" spans="1:11" ht="113.25" customHeight="1" x14ac:dyDescent="0.25">
      <c r="A256" s="317" t="s">
        <v>208</v>
      </c>
      <c r="B256" s="247" t="s">
        <v>179</v>
      </c>
      <c r="C256" s="247" t="s">
        <v>830</v>
      </c>
      <c r="D256" s="247" t="s">
        <v>842</v>
      </c>
      <c r="E256" s="247" t="s">
        <v>568</v>
      </c>
      <c r="F256" s="247" t="s">
        <v>189</v>
      </c>
      <c r="G256" s="318">
        <v>32155500</v>
      </c>
      <c r="H256" s="318">
        <v>32155500</v>
      </c>
      <c r="I256" s="318">
        <v>32121805.329999998</v>
      </c>
      <c r="J256" s="337">
        <v>99.895213353858594</v>
      </c>
      <c r="K256" s="345">
        <f t="shared" si="3"/>
        <v>99.895213353858594</v>
      </c>
    </row>
    <row r="257" spans="1:11" ht="34.5" customHeight="1" x14ac:dyDescent="0.25">
      <c r="A257" s="317" t="s">
        <v>242</v>
      </c>
      <c r="B257" s="247" t="s">
        <v>179</v>
      </c>
      <c r="C257" s="247" t="s">
        <v>830</v>
      </c>
      <c r="D257" s="247" t="s">
        <v>842</v>
      </c>
      <c r="E257" s="247" t="s">
        <v>568</v>
      </c>
      <c r="F257" s="247" t="s">
        <v>243</v>
      </c>
      <c r="G257" s="318">
        <v>32155500</v>
      </c>
      <c r="H257" s="318">
        <v>32155500</v>
      </c>
      <c r="I257" s="318">
        <v>32121805.329999998</v>
      </c>
      <c r="J257" s="337">
        <v>99.895213353858594</v>
      </c>
      <c r="K257" s="345">
        <f t="shared" si="3"/>
        <v>99.895213353858594</v>
      </c>
    </row>
    <row r="258" spans="1:11" ht="23.25" customHeight="1" x14ac:dyDescent="0.25">
      <c r="A258" s="317" t="s">
        <v>215</v>
      </c>
      <c r="B258" s="247" t="s">
        <v>179</v>
      </c>
      <c r="C258" s="247" t="s">
        <v>830</v>
      </c>
      <c r="D258" s="247" t="s">
        <v>842</v>
      </c>
      <c r="E258" s="247" t="s">
        <v>568</v>
      </c>
      <c r="F258" s="247" t="s">
        <v>216</v>
      </c>
      <c r="G258" s="318">
        <v>2000</v>
      </c>
      <c r="H258" s="318">
        <v>2000</v>
      </c>
      <c r="I258" s="318">
        <v>250</v>
      </c>
      <c r="J258" s="337">
        <v>12.5</v>
      </c>
      <c r="K258" s="345">
        <f t="shared" si="3"/>
        <v>12.5</v>
      </c>
    </row>
    <row r="259" spans="1:11" ht="23.25" customHeight="1" x14ac:dyDescent="0.25">
      <c r="A259" s="317" t="s">
        <v>217</v>
      </c>
      <c r="B259" s="247" t="s">
        <v>179</v>
      </c>
      <c r="C259" s="247" t="s">
        <v>830</v>
      </c>
      <c r="D259" s="247" t="s">
        <v>842</v>
      </c>
      <c r="E259" s="247" t="s">
        <v>568</v>
      </c>
      <c r="F259" s="247" t="s">
        <v>218</v>
      </c>
      <c r="G259" s="318">
        <v>2000</v>
      </c>
      <c r="H259" s="318">
        <v>2000</v>
      </c>
      <c r="I259" s="318">
        <v>250</v>
      </c>
      <c r="J259" s="337">
        <v>12.5</v>
      </c>
      <c r="K259" s="345">
        <f t="shared" si="3"/>
        <v>12.5</v>
      </c>
    </row>
    <row r="260" spans="1:11" ht="45.75" customHeight="1" x14ac:dyDescent="0.25">
      <c r="A260" s="317" t="s">
        <v>254</v>
      </c>
      <c r="B260" s="247" t="s">
        <v>179</v>
      </c>
      <c r="C260" s="247" t="s">
        <v>830</v>
      </c>
      <c r="D260" s="247" t="s">
        <v>838</v>
      </c>
      <c r="E260" s="247"/>
      <c r="F260" s="247"/>
      <c r="G260" s="318">
        <v>65246600</v>
      </c>
      <c r="H260" s="318">
        <v>63932566.869999997</v>
      </c>
      <c r="I260" s="318">
        <v>56903389.259999998</v>
      </c>
      <c r="J260" s="337">
        <v>87.212803824260575</v>
      </c>
      <c r="K260" s="345">
        <f t="shared" si="3"/>
        <v>89.005325526357993</v>
      </c>
    </row>
    <row r="261" spans="1:11" ht="57" customHeight="1" x14ac:dyDescent="0.25">
      <c r="A261" s="317" t="s">
        <v>631</v>
      </c>
      <c r="B261" s="247" t="s">
        <v>179</v>
      </c>
      <c r="C261" s="247" t="s">
        <v>830</v>
      </c>
      <c r="D261" s="247" t="s">
        <v>838</v>
      </c>
      <c r="E261" s="247" t="s">
        <v>328</v>
      </c>
      <c r="F261" s="247"/>
      <c r="G261" s="318">
        <v>65246600</v>
      </c>
      <c r="H261" s="318">
        <v>63932566.869999997</v>
      </c>
      <c r="I261" s="318">
        <v>56903389.259999998</v>
      </c>
      <c r="J261" s="337">
        <v>87.212803824260575</v>
      </c>
      <c r="K261" s="345">
        <f t="shared" si="3"/>
        <v>89.005325526357993</v>
      </c>
    </row>
    <row r="262" spans="1:11" ht="34.5" customHeight="1" x14ac:dyDescent="0.25">
      <c r="A262" s="317" t="s">
        <v>634</v>
      </c>
      <c r="B262" s="247" t="s">
        <v>179</v>
      </c>
      <c r="C262" s="247" t="s">
        <v>830</v>
      </c>
      <c r="D262" s="247" t="s">
        <v>838</v>
      </c>
      <c r="E262" s="247" t="s">
        <v>329</v>
      </c>
      <c r="F262" s="247"/>
      <c r="G262" s="318">
        <v>62548600</v>
      </c>
      <c r="H262" s="318">
        <v>61034566.869999997</v>
      </c>
      <c r="I262" s="318">
        <v>54660428.950000003</v>
      </c>
      <c r="J262" s="337">
        <v>87.388732841342573</v>
      </c>
      <c r="K262" s="345">
        <f t="shared" si="3"/>
        <v>89.556511585350435</v>
      </c>
    </row>
    <row r="263" spans="1:11" ht="102" customHeight="1" x14ac:dyDescent="0.25">
      <c r="A263" s="317" t="s">
        <v>1014</v>
      </c>
      <c r="B263" s="247" t="s">
        <v>179</v>
      </c>
      <c r="C263" s="247" t="s">
        <v>830</v>
      </c>
      <c r="D263" s="247" t="s">
        <v>838</v>
      </c>
      <c r="E263" s="247" t="s">
        <v>330</v>
      </c>
      <c r="F263" s="247"/>
      <c r="G263" s="318">
        <v>1680000</v>
      </c>
      <c r="H263" s="318">
        <v>1680000</v>
      </c>
      <c r="I263" s="318">
        <v>1122100</v>
      </c>
      <c r="J263" s="337">
        <v>66.791666666666671</v>
      </c>
      <c r="K263" s="345">
        <f t="shared" si="3"/>
        <v>66.791666666666671</v>
      </c>
    </row>
    <row r="264" spans="1:11" ht="45.75" customHeight="1" x14ac:dyDescent="0.25">
      <c r="A264" s="317" t="s">
        <v>211</v>
      </c>
      <c r="B264" s="247" t="s">
        <v>179</v>
      </c>
      <c r="C264" s="247" t="s">
        <v>830</v>
      </c>
      <c r="D264" s="247" t="s">
        <v>838</v>
      </c>
      <c r="E264" s="247" t="s">
        <v>1015</v>
      </c>
      <c r="F264" s="247" t="s">
        <v>212</v>
      </c>
      <c r="G264" s="318">
        <v>1680000</v>
      </c>
      <c r="H264" s="318">
        <v>1680000</v>
      </c>
      <c r="I264" s="318">
        <v>1122100</v>
      </c>
      <c r="J264" s="337">
        <v>66.791666666666671</v>
      </c>
      <c r="K264" s="345">
        <f t="shared" si="3"/>
        <v>66.791666666666671</v>
      </c>
    </row>
    <row r="265" spans="1:11" ht="45.75" customHeight="1" x14ac:dyDescent="0.25">
      <c r="A265" s="317" t="s">
        <v>213</v>
      </c>
      <c r="B265" s="247" t="s">
        <v>179</v>
      </c>
      <c r="C265" s="247" t="s">
        <v>830</v>
      </c>
      <c r="D265" s="247" t="s">
        <v>838</v>
      </c>
      <c r="E265" s="247" t="s">
        <v>1015</v>
      </c>
      <c r="F265" s="247" t="s">
        <v>214</v>
      </c>
      <c r="G265" s="318">
        <v>1680000</v>
      </c>
      <c r="H265" s="318">
        <v>1680000</v>
      </c>
      <c r="I265" s="318">
        <v>1122100</v>
      </c>
      <c r="J265" s="337">
        <v>66.791666666666671</v>
      </c>
      <c r="K265" s="345">
        <f t="shared" si="3"/>
        <v>66.791666666666671</v>
      </c>
    </row>
    <row r="266" spans="1:11" ht="57" customHeight="1" x14ac:dyDescent="0.25">
      <c r="A266" s="317" t="s">
        <v>635</v>
      </c>
      <c r="B266" s="247" t="s">
        <v>179</v>
      </c>
      <c r="C266" s="247" t="s">
        <v>830</v>
      </c>
      <c r="D266" s="247" t="s">
        <v>838</v>
      </c>
      <c r="E266" s="247" t="s">
        <v>636</v>
      </c>
      <c r="F266" s="247"/>
      <c r="G266" s="318">
        <v>13558600</v>
      </c>
      <c r="H266" s="318">
        <v>13558600</v>
      </c>
      <c r="I266" s="318">
        <v>9091337.2699999996</v>
      </c>
      <c r="J266" s="337">
        <v>67.052182894989159</v>
      </c>
      <c r="K266" s="345">
        <f t="shared" ref="K266:K329" si="4">I266/H266*100</f>
        <v>67.052182894989159</v>
      </c>
    </row>
    <row r="267" spans="1:11" ht="113.25" customHeight="1" x14ac:dyDescent="0.25">
      <c r="A267" s="317" t="s">
        <v>208</v>
      </c>
      <c r="B267" s="247" t="s">
        <v>179</v>
      </c>
      <c r="C267" s="247" t="s">
        <v>830</v>
      </c>
      <c r="D267" s="247" t="s">
        <v>838</v>
      </c>
      <c r="E267" s="247" t="s">
        <v>570</v>
      </c>
      <c r="F267" s="247" t="s">
        <v>189</v>
      </c>
      <c r="G267" s="318">
        <v>13558600</v>
      </c>
      <c r="H267" s="318">
        <v>13558600</v>
      </c>
      <c r="I267" s="318">
        <v>9091337.2699999996</v>
      </c>
      <c r="J267" s="337">
        <v>67.052182894989159</v>
      </c>
      <c r="K267" s="345">
        <f t="shared" si="4"/>
        <v>67.052182894989159</v>
      </c>
    </row>
    <row r="268" spans="1:11" ht="34.5" customHeight="1" x14ac:dyDescent="0.25">
      <c r="A268" s="317" t="s">
        <v>209</v>
      </c>
      <c r="B268" s="247" t="s">
        <v>179</v>
      </c>
      <c r="C268" s="247" t="s">
        <v>830</v>
      </c>
      <c r="D268" s="247" t="s">
        <v>838</v>
      </c>
      <c r="E268" s="247" t="s">
        <v>570</v>
      </c>
      <c r="F268" s="247" t="s">
        <v>191</v>
      </c>
      <c r="G268" s="318">
        <v>13558600</v>
      </c>
      <c r="H268" s="318">
        <v>13558600</v>
      </c>
      <c r="I268" s="318">
        <v>9091337.2699999996</v>
      </c>
      <c r="J268" s="337">
        <v>67.052182894989159</v>
      </c>
      <c r="K268" s="345">
        <f t="shared" si="4"/>
        <v>67.052182894989159</v>
      </c>
    </row>
    <row r="269" spans="1:11" ht="68.25" customHeight="1" x14ac:dyDescent="0.25">
      <c r="A269" s="317" t="s">
        <v>1016</v>
      </c>
      <c r="B269" s="247" t="s">
        <v>179</v>
      </c>
      <c r="C269" s="247" t="s">
        <v>830</v>
      </c>
      <c r="D269" s="247" t="s">
        <v>838</v>
      </c>
      <c r="E269" s="247" t="s">
        <v>637</v>
      </c>
      <c r="F269" s="247"/>
      <c r="G269" s="318">
        <v>80000</v>
      </c>
      <c r="H269" s="318">
        <v>80000</v>
      </c>
      <c r="I269" s="318">
        <v>0</v>
      </c>
      <c r="J269" s="337">
        <v>0</v>
      </c>
      <c r="K269" s="345">
        <f t="shared" si="4"/>
        <v>0</v>
      </c>
    </row>
    <row r="270" spans="1:11" ht="45.75" customHeight="1" x14ac:dyDescent="0.25">
      <c r="A270" s="317" t="s">
        <v>211</v>
      </c>
      <c r="B270" s="247" t="s">
        <v>179</v>
      </c>
      <c r="C270" s="247" t="s">
        <v>830</v>
      </c>
      <c r="D270" s="247" t="s">
        <v>838</v>
      </c>
      <c r="E270" s="247" t="s">
        <v>1017</v>
      </c>
      <c r="F270" s="247" t="s">
        <v>212</v>
      </c>
      <c r="G270" s="318">
        <v>80000</v>
      </c>
      <c r="H270" s="318">
        <v>80000</v>
      </c>
      <c r="I270" s="318">
        <v>0</v>
      </c>
      <c r="J270" s="337">
        <v>0</v>
      </c>
      <c r="K270" s="345">
        <f t="shared" si="4"/>
        <v>0</v>
      </c>
    </row>
    <row r="271" spans="1:11" ht="45.75" customHeight="1" x14ac:dyDescent="0.25">
      <c r="A271" s="317" t="s">
        <v>213</v>
      </c>
      <c r="B271" s="247" t="s">
        <v>179</v>
      </c>
      <c r="C271" s="247" t="s">
        <v>830</v>
      </c>
      <c r="D271" s="247" t="s">
        <v>838</v>
      </c>
      <c r="E271" s="247" t="s">
        <v>1017</v>
      </c>
      <c r="F271" s="247" t="s">
        <v>214</v>
      </c>
      <c r="G271" s="318">
        <v>80000</v>
      </c>
      <c r="H271" s="318">
        <v>80000</v>
      </c>
      <c r="I271" s="318">
        <v>0</v>
      </c>
      <c r="J271" s="337">
        <v>0</v>
      </c>
      <c r="K271" s="345">
        <f t="shared" si="4"/>
        <v>0</v>
      </c>
    </row>
    <row r="272" spans="1:11" ht="79.5" customHeight="1" x14ac:dyDescent="0.25">
      <c r="A272" s="317" t="s">
        <v>256</v>
      </c>
      <c r="B272" s="247" t="s">
        <v>179</v>
      </c>
      <c r="C272" s="247" t="s">
        <v>830</v>
      </c>
      <c r="D272" s="247" t="s">
        <v>838</v>
      </c>
      <c r="E272" s="247" t="s">
        <v>638</v>
      </c>
      <c r="F272" s="247"/>
      <c r="G272" s="318">
        <v>45130000</v>
      </c>
      <c r="H272" s="318">
        <v>43615966.869999997</v>
      </c>
      <c r="I272" s="318">
        <v>42855466.689999998</v>
      </c>
      <c r="J272" s="337">
        <v>94.960041413693759</v>
      </c>
      <c r="K272" s="345">
        <f t="shared" si="4"/>
        <v>98.256372070653129</v>
      </c>
    </row>
    <row r="273" spans="1:11" ht="45.75" customHeight="1" x14ac:dyDescent="0.25">
      <c r="A273" s="317" t="s">
        <v>211</v>
      </c>
      <c r="B273" s="247" t="s">
        <v>179</v>
      </c>
      <c r="C273" s="247" t="s">
        <v>830</v>
      </c>
      <c r="D273" s="247" t="s">
        <v>838</v>
      </c>
      <c r="E273" s="247" t="s">
        <v>571</v>
      </c>
      <c r="F273" s="247" t="s">
        <v>212</v>
      </c>
      <c r="G273" s="318">
        <v>45130000</v>
      </c>
      <c r="H273" s="318">
        <v>43615966.869999997</v>
      </c>
      <c r="I273" s="318">
        <v>42855466.689999998</v>
      </c>
      <c r="J273" s="337">
        <v>94.960041413693759</v>
      </c>
      <c r="K273" s="345">
        <f t="shared" si="4"/>
        <v>98.256372070653129</v>
      </c>
    </row>
    <row r="274" spans="1:11" ht="45.75" customHeight="1" x14ac:dyDescent="0.25">
      <c r="A274" s="317" t="s">
        <v>213</v>
      </c>
      <c r="B274" s="247" t="s">
        <v>179</v>
      </c>
      <c r="C274" s="247" t="s">
        <v>830</v>
      </c>
      <c r="D274" s="247" t="s">
        <v>838</v>
      </c>
      <c r="E274" s="247" t="s">
        <v>571</v>
      </c>
      <c r="F274" s="247" t="s">
        <v>214</v>
      </c>
      <c r="G274" s="318">
        <v>45130000</v>
      </c>
      <c r="H274" s="318">
        <v>43615966.869999997</v>
      </c>
      <c r="I274" s="318">
        <v>42855466.689999998</v>
      </c>
      <c r="J274" s="337">
        <v>94.960041413693759</v>
      </c>
      <c r="K274" s="345">
        <f t="shared" si="4"/>
        <v>98.256372070653129</v>
      </c>
    </row>
    <row r="275" spans="1:11" ht="180.75" customHeight="1" x14ac:dyDescent="0.25">
      <c r="A275" s="317" t="s">
        <v>639</v>
      </c>
      <c r="B275" s="247" t="s">
        <v>179</v>
      </c>
      <c r="C275" s="247" t="s">
        <v>830</v>
      </c>
      <c r="D275" s="247" t="s">
        <v>838</v>
      </c>
      <c r="E275" s="247" t="s">
        <v>640</v>
      </c>
      <c r="F275" s="247"/>
      <c r="G275" s="318">
        <v>2100000</v>
      </c>
      <c r="H275" s="318">
        <v>2100000</v>
      </c>
      <c r="I275" s="318">
        <v>1591524.99</v>
      </c>
      <c r="J275" s="337">
        <v>75.786904285714286</v>
      </c>
      <c r="K275" s="345">
        <f t="shared" si="4"/>
        <v>75.786904285714286</v>
      </c>
    </row>
    <row r="276" spans="1:11" ht="45.75" customHeight="1" x14ac:dyDescent="0.25">
      <c r="A276" s="317" t="s">
        <v>211</v>
      </c>
      <c r="B276" s="247" t="s">
        <v>179</v>
      </c>
      <c r="C276" s="247" t="s">
        <v>830</v>
      </c>
      <c r="D276" s="247" t="s">
        <v>838</v>
      </c>
      <c r="E276" s="247" t="s">
        <v>572</v>
      </c>
      <c r="F276" s="247" t="s">
        <v>212</v>
      </c>
      <c r="G276" s="318">
        <v>2100000</v>
      </c>
      <c r="H276" s="318">
        <v>2100000</v>
      </c>
      <c r="I276" s="318">
        <v>1591524.99</v>
      </c>
      <c r="J276" s="337">
        <v>75.786904285714286</v>
      </c>
      <c r="K276" s="345">
        <f t="shared" si="4"/>
        <v>75.786904285714286</v>
      </c>
    </row>
    <row r="277" spans="1:11" ht="45.75" customHeight="1" x14ac:dyDescent="0.25">
      <c r="A277" s="317" t="s">
        <v>213</v>
      </c>
      <c r="B277" s="247" t="s">
        <v>179</v>
      </c>
      <c r="C277" s="247" t="s">
        <v>830</v>
      </c>
      <c r="D277" s="247" t="s">
        <v>838</v>
      </c>
      <c r="E277" s="247" t="s">
        <v>572</v>
      </c>
      <c r="F277" s="247" t="s">
        <v>214</v>
      </c>
      <c r="G277" s="318">
        <v>2100000</v>
      </c>
      <c r="H277" s="318">
        <v>2100000</v>
      </c>
      <c r="I277" s="318">
        <v>1591524.99</v>
      </c>
      <c r="J277" s="337">
        <v>75.786904285714286</v>
      </c>
      <c r="K277" s="345">
        <f t="shared" si="4"/>
        <v>75.786904285714286</v>
      </c>
    </row>
    <row r="278" spans="1:11" ht="57" customHeight="1" x14ac:dyDescent="0.25">
      <c r="A278" s="317" t="s">
        <v>641</v>
      </c>
      <c r="B278" s="247" t="s">
        <v>179</v>
      </c>
      <c r="C278" s="247" t="s">
        <v>830</v>
      </c>
      <c r="D278" s="247" t="s">
        <v>838</v>
      </c>
      <c r="E278" s="247" t="s">
        <v>334</v>
      </c>
      <c r="F278" s="247"/>
      <c r="G278" s="318">
        <v>2698000</v>
      </c>
      <c r="H278" s="318">
        <v>2898000</v>
      </c>
      <c r="I278" s="318">
        <v>2242960.31</v>
      </c>
      <c r="J278" s="337">
        <v>83.134184951816152</v>
      </c>
      <c r="K278" s="345">
        <f t="shared" si="4"/>
        <v>77.396836093857829</v>
      </c>
    </row>
    <row r="279" spans="1:11" ht="68.25" customHeight="1" x14ac:dyDescent="0.25">
      <c r="A279" s="317" t="s">
        <v>1018</v>
      </c>
      <c r="B279" s="247" t="s">
        <v>179</v>
      </c>
      <c r="C279" s="247" t="s">
        <v>830</v>
      </c>
      <c r="D279" s="247" t="s">
        <v>838</v>
      </c>
      <c r="E279" s="247" t="s">
        <v>335</v>
      </c>
      <c r="F279" s="247"/>
      <c r="G279" s="318">
        <v>2698000</v>
      </c>
      <c r="H279" s="318">
        <v>2898000</v>
      </c>
      <c r="I279" s="318">
        <v>2242960.31</v>
      </c>
      <c r="J279" s="337">
        <v>83.134184951816152</v>
      </c>
      <c r="K279" s="345">
        <f t="shared" si="4"/>
        <v>77.396836093857829</v>
      </c>
    </row>
    <row r="280" spans="1:11" ht="45.75" customHeight="1" x14ac:dyDescent="0.25">
      <c r="A280" s="317" t="s">
        <v>211</v>
      </c>
      <c r="B280" s="247" t="s">
        <v>179</v>
      </c>
      <c r="C280" s="247" t="s">
        <v>830</v>
      </c>
      <c r="D280" s="247" t="s">
        <v>838</v>
      </c>
      <c r="E280" s="247" t="s">
        <v>573</v>
      </c>
      <c r="F280" s="247" t="s">
        <v>212</v>
      </c>
      <c r="G280" s="318">
        <v>2698000</v>
      </c>
      <c r="H280" s="318">
        <v>2898000</v>
      </c>
      <c r="I280" s="318">
        <v>2242960.31</v>
      </c>
      <c r="J280" s="337">
        <v>83.134184951816152</v>
      </c>
      <c r="K280" s="345">
        <f t="shared" si="4"/>
        <v>77.396836093857829</v>
      </c>
    </row>
    <row r="281" spans="1:11" ht="45.75" customHeight="1" x14ac:dyDescent="0.25">
      <c r="A281" s="317" t="s">
        <v>213</v>
      </c>
      <c r="B281" s="247" t="s">
        <v>179</v>
      </c>
      <c r="C281" s="247" t="s">
        <v>830</v>
      </c>
      <c r="D281" s="247" t="s">
        <v>838</v>
      </c>
      <c r="E281" s="247" t="s">
        <v>573</v>
      </c>
      <c r="F281" s="247" t="s">
        <v>214</v>
      </c>
      <c r="G281" s="318">
        <v>2698000</v>
      </c>
      <c r="H281" s="318">
        <v>2898000</v>
      </c>
      <c r="I281" s="318">
        <v>2242960.31</v>
      </c>
      <c r="J281" s="337">
        <v>83.134184951816152</v>
      </c>
      <c r="K281" s="345">
        <f t="shared" si="4"/>
        <v>77.396836093857829</v>
      </c>
    </row>
    <row r="282" spans="1:11" ht="15" customHeight="1" x14ac:dyDescent="0.25">
      <c r="A282" s="317" t="s">
        <v>896</v>
      </c>
      <c r="B282" s="247" t="s">
        <v>179</v>
      </c>
      <c r="C282" s="247" t="s">
        <v>831</v>
      </c>
      <c r="D282" s="247"/>
      <c r="E282" s="247"/>
      <c r="F282" s="247"/>
      <c r="G282" s="318">
        <v>910634730</v>
      </c>
      <c r="H282" s="318">
        <v>1093479844</v>
      </c>
      <c r="I282" s="318">
        <v>1026446319.6</v>
      </c>
      <c r="J282" s="337">
        <v>112.71767765764875</v>
      </c>
      <c r="K282" s="345">
        <f t="shared" si="4"/>
        <v>93.869706445178892</v>
      </c>
    </row>
    <row r="283" spans="1:11" ht="23.25" customHeight="1" x14ac:dyDescent="0.25">
      <c r="A283" s="317" t="s">
        <v>257</v>
      </c>
      <c r="B283" s="247" t="s">
        <v>179</v>
      </c>
      <c r="C283" s="247" t="s">
        <v>831</v>
      </c>
      <c r="D283" s="247" t="s">
        <v>839</v>
      </c>
      <c r="E283" s="247"/>
      <c r="F283" s="247"/>
      <c r="G283" s="318">
        <v>8214000</v>
      </c>
      <c r="H283" s="318">
        <v>10169000</v>
      </c>
      <c r="I283" s="318">
        <v>6464071.8899999997</v>
      </c>
      <c r="J283" s="337">
        <v>78.695786340394449</v>
      </c>
      <c r="K283" s="345">
        <f t="shared" si="4"/>
        <v>63.566445963221554</v>
      </c>
    </row>
    <row r="284" spans="1:11" ht="34.5" customHeight="1" x14ac:dyDescent="0.25">
      <c r="A284" s="317" t="s">
        <v>642</v>
      </c>
      <c r="B284" s="247" t="s">
        <v>179</v>
      </c>
      <c r="C284" s="247" t="s">
        <v>831</v>
      </c>
      <c r="D284" s="247" t="s">
        <v>839</v>
      </c>
      <c r="E284" s="247" t="s">
        <v>284</v>
      </c>
      <c r="F284" s="247"/>
      <c r="G284" s="318">
        <v>8214000</v>
      </c>
      <c r="H284" s="318">
        <v>10169000</v>
      </c>
      <c r="I284" s="318">
        <v>6464071.8899999997</v>
      </c>
      <c r="J284" s="337">
        <v>78.695786340394449</v>
      </c>
      <c r="K284" s="345">
        <f t="shared" si="4"/>
        <v>63.566445963221554</v>
      </c>
    </row>
    <row r="285" spans="1:11" ht="68.25" customHeight="1" x14ac:dyDescent="0.25">
      <c r="A285" s="317" t="s">
        <v>1019</v>
      </c>
      <c r="B285" s="247" t="s">
        <v>179</v>
      </c>
      <c r="C285" s="247" t="s">
        <v>831</v>
      </c>
      <c r="D285" s="247" t="s">
        <v>839</v>
      </c>
      <c r="E285" s="247" t="s">
        <v>643</v>
      </c>
      <c r="F285" s="247"/>
      <c r="G285" s="318">
        <v>8214000</v>
      </c>
      <c r="H285" s="318">
        <v>10169000</v>
      </c>
      <c r="I285" s="318">
        <v>6464071.8899999997</v>
      </c>
      <c r="J285" s="337">
        <v>78.695786340394449</v>
      </c>
      <c r="K285" s="345">
        <f t="shared" si="4"/>
        <v>63.566445963221554</v>
      </c>
    </row>
    <row r="286" spans="1:11" ht="34.5" customHeight="1" x14ac:dyDescent="0.25">
      <c r="A286" s="317" t="s">
        <v>1020</v>
      </c>
      <c r="B286" s="247" t="s">
        <v>179</v>
      </c>
      <c r="C286" s="247" t="s">
        <v>831</v>
      </c>
      <c r="D286" s="247" t="s">
        <v>839</v>
      </c>
      <c r="E286" s="247" t="s">
        <v>644</v>
      </c>
      <c r="F286" s="247"/>
      <c r="G286" s="318">
        <v>8214000</v>
      </c>
      <c r="H286" s="318">
        <v>10169000</v>
      </c>
      <c r="I286" s="318">
        <v>6464071.8899999997</v>
      </c>
      <c r="J286" s="337">
        <v>78.695786340394449</v>
      </c>
      <c r="K286" s="345">
        <f t="shared" si="4"/>
        <v>63.566445963221554</v>
      </c>
    </row>
    <row r="287" spans="1:11" ht="57" customHeight="1" x14ac:dyDescent="0.25">
      <c r="A287" s="317" t="s">
        <v>236</v>
      </c>
      <c r="B287" s="247" t="s">
        <v>179</v>
      </c>
      <c r="C287" s="247" t="s">
        <v>831</v>
      </c>
      <c r="D287" s="247" t="s">
        <v>839</v>
      </c>
      <c r="E287" s="247" t="s">
        <v>574</v>
      </c>
      <c r="F287" s="247" t="s">
        <v>237</v>
      </c>
      <c r="G287" s="318">
        <v>8214000</v>
      </c>
      <c r="H287" s="318">
        <v>10169000</v>
      </c>
      <c r="I287" s="318">
        <v>6464071.8899999997</v>
      </c>
      <c r="J287" s="337">
        <v>78.695786340394449</v>
      </c>
      <c r="K287" s="345">
        <f t="shared" si="4"/>
        <v>63.566445963221554</v>
      </c>
    </row>
    <row r="288" spans="1:11" ht="23.25" customHeight="1" x14ac:dyDescent="0.25">
      <c r="A288" s="317" t="s">
        <v>238</v>
      </c>
      <c r="B288" s="247" t="s">
        <v>179</v>
      </c>
      <c r="C288" s="247" t="s">
        <v>831</v>
      </c>
      <c r="D288" s="247" t="s">
        <v>839</v>
      </c>
      <c r="E288" s="247" t="s">
        <v>574</v>
      </c>
      <c r="F288" s="247" t="s">
        <v>239</v>
      </c>
      <c r="G288" s="318">
        <v>8214000</v>
      </c>
      <c r="H288" s="318">
        <v>10169000</v>
      </c>
      <c r="I288" s="318">
        <v>6464071.8899999997</v>
      </c>
      <c r="J288" s="337">
        <v>78.695786340394449</v>
      </c>
      <c r="K288" s="345">
        <f t="shared" si="4"/>
        <v>63.566445963221554</v>
      </c>
    </row>
    <row r="289" spans="1:11" ht="15" customHeight="1" x14ac:dyDescent="0.25">
      <c r="A289" s="317" t="s">
        <v>260</v>
      </c>
      <c r="B289" s="247" t="s">
        <v>179</v>
      </c>
      <c r="C289" s="247" t="s">
        <v>831</v>
      </c>
      <c r="D289" s="247" t="s">
        <v>840</v>
      </c>
      <c r="E289" s="247"/>
      <c r="F289" s="247"/>
      <c r="G289" s="318">
        <v>7461690</v>
      </c>
      <c r="H289" s="318">
        <v>16400200</v>
      </c>
      <c r="I289" s="318">
        <v>12769244.76</v>
      </c>
      <c r="J289" s="337">
        <v>171.130732582029</v>
      </c>
      <c r="K289" s="345">
        <f t="shared" si="4"/>
        <v>77.860299020743653</v>
      </c>
    </row>
    <row r="290" spans="1:11" ht="34.5" customHeight="1" x14ac:dyDescent="0.25">
      <c r="A290" s="317" t="s">
        <v>642</v>
      </c>
      <c r="B290" s="247" t="s">
        <v>179</v>
      </c>
      <c r="C290" s="247" t="s">
        <v>831</v>
      </c>
      <c r="D290" s="247" t="s">
        <v>840</v>
      </c>
      <c r="E290" s="247" t="s">
        <v>284</v>
      </c>
      <c r="F290" s="247"/>
      <c r="G290" s="318">
        <v>3401690</v>
      </c>
      <c r="H290" s="318">
        <v>3401690</v>
      </c>
      <c r="I290" s="318">
        <v>3379599</v>
      </c>
      <c r="J290" s="337">
        <v>99.350587502094541</v>
      </c>
      <c r="K290" s="345">
        <f t="shared" si="4"/>
        <v>99.350587502094541</v>
      </c>
    </row>
    <row r="291" spans="1:11" ht="34.5" customHeight="1" x14ac:dyDescent="0.25">
      <c r="A291" s="317" t="s">
        <v>699</v>
      </c>
      <c r="B291" s="247" t="s">
        <v>179</v>
      </c>
      <c r="C291" s="247" t="s">
        <v>831</v>
      </c>
      <c r="D291" s="247" t="s">
        <v>840</v>
      </c>
      <c r="E291" s="247" t="s">
        <v>287</v>
      </c>
      <c r="F291" s="247"/>
      <c r="G291" s="318">
        <v>3401690</v>
      </c>
      <c r="H291" s="318">
        <v>3401690</v>
      </c>
      <c r="I291" s="318">
        <v>3379599</v>
      </c>
      <c r="J291" s="337">
        <v>99.350587502094541</v>
      </c>
      <c r="K291" s="345">
        <f t="shared" si="4"/>
        <v>99.350587502094541</v>
      </c>
    </row>
    <row r="292" spans="1:11" ht="57" customHeight="1" x14ac:dyDescent="0.25">
      <c r="A292" s="317" t="s">
        <v>1021</v>
      </c>
      <c r="B292" s="247" t="s">
        <v>179</v>
      </c>
      <c r="C292" s="247" t="s">
        <v>831</v>
      </c>
      <c r="D292" s="247" t="s">
        <v>840</v>
      </c>
      <c r="E292" s="247" t="s">
        <v>1022</v>
      </c>
      <c r="F292" s="247"/>
      <c r="G292" s="318">
        <v>3401690</v>
      </c>
      <c r="H292" s="318">
        <v>3401690</v>
      </c>
      <c r="I292" s="318">
        <v>3379599</v>
      </c>
      <c r="J292" s="337">
        <v>99.350587502094541</v>
      </c>
      <c r="K292" s="345">
        <f t="shared" si="4"/>
        <v>99.350587502094541</v>
      </c>
    </row>
    <row r="293" spans="1:11" ht="45.75" customHeight="1" x14ac:dyDescent="0.25">
      <c r="A293" s="317" t="s">
        <v>211</v>
      </c>
      <c r="B293" s="247" t="s">
        <v>179</v>
      </c>
      <c r="C293" s="247" t="s">
        <v>831</v>
      </c>
      <c r="D293" s="247" t="s">
        <v>840</v>
      </c>
      <c r="E293" s="247" t="s">
        <v>1023</v>
      </c>
      <c r="F293" s="247" t="s">
        <v>212</v>
      </c>
      <c r="G293" s="318">
        <v>3401690</v>
      </c>
      <c r="H293" s="318">
        <v>3401690</v>
      </c>
      <c r="I293" s="318">
        <v>3379599</v>
      </c>
      <c r="J293" s="337">
        <v>99.350587502094541</v>
      </c>
      <c r="K293" s="345">
        <f t="shared" si="4"/>
        <v>99.350587502094541</v>
      </c>
    </row>
    <row r="294" spans="1:11" ht="45.75" customHeight="1" x14ac:dyDescent="0.25">
      <c r="A294" s="317" t="s">
        <v>213</v>
      </c>
      <c r="B294" s="247" t="s">
        <v>179</v>
      </c>
      <c r="C294" s="247" t="s">
        <v>831</v>
      </c>
      <c r="D294" s="247" t="s">
        <v>840</v>
      </c>
      <c r="E294" s="247" t="s">
        <v>1023</v>
      </c>
      <c r="F294" s="247" t="s">
        <v>214</v>
      </c>
      <c r="G294" s="318">
        <v>3401690</v>
      </c>
      <c r="H294" s="318">
        <v>3401690</v>
      </c>
      <c r="I294" s="318">
        <v>3379599</v>
      </c>
      <c r="J294" s="337">
        <v>99.350587502094541</v>
      </c>
      <c r="K294" s="345">
        <f t="shared" si="4"/>
        <v>99.350587502094541</v>
      </c>
    </row>
    <row r="295" spans="1:11" ht="45.75" customHeight="1" x14ac:dyDescent="0.25">
      <c r="A295" s="317" t="s">
        <v>647</v>
      </c>
      <c r="B295" s="247" t="s">
        <v>179</v>
      </c>
      <c r="C295" s="247" t="s">
        <v>831</v>
      </c>
      <c r="D295" s="247" t="s">
        <v>840</v>
      </c>
      <c r="E295" s="247" t="s">
        <v>269</v>
      </c>
      <c r="F295" s="247"/>
      <c r="G295" s="318">
        <v>4060000</v>
      </c>
      <c r="H295" s="318">
        <v>12998510</v>
      </c>
      <c r="I295" s="318">
        <v>9389645.7599999998</v>
      </c>
      <c r="J295" s="337">
        <v>231.27206305418719</v>
      </c>
      <c r="K295" s="345">
        <f t="shared" si="4"/>
        <v>72.236323701716572</v>
      </c>
    </row>
    <row r="296" spans="1:11" ht="34.5" customHeight="1" x14ac:dyDescent="0.25">
      <c r="A296" s="317" t="s">
        <v>648</v>
      </c>
      <c r="B296" s="247" t="s">
        <v>179</v>
      </c>
      <c r="C296" s="247" t="s">
        <v>831</v>
      </c>
      <c r="D296" s="247" t="s">
        <v>840</v>
      </c>
      <c r="E296" s="247" t="s">
        <v>270</v>
      </c>
      <c r="F296" s="247"/>
      <c r="G296" s="318">
        <v>4060000</v>
      </c>
      <c r="H296" s="318">
        <v>12998510</v>
      </c>
      <c r="I296" s="318">
        <v>9389645.7599999998</v>
      </c>
      <c r="J296" s="337">
        <v>231.27206305418719</v>
      </c>
      <c r="K296" s="345">
        <f t="shared" si="4"/>
        <v>72.236323701716572</v>
      </c>
    </row>
    <row r="297" spans="1:11" ht="34.5" customHeight="1" x14ac:dyDescent="0.25">
      <c r="A297" s="317" t="s">
        <v>898</v>
      </c>
      <c r="B297" s="247" t="s">
        <v>179</v>
      </c>
      <c r="C297" s="247" t="s">
        <v>831</v>
      </c>
      <c r="D297" s="247" t="s">
        <v>840</v>
      </c>
      <c r="E297" s="247" t="s">
        <v>649</v>
      </c>
      <c r="F297" s="247"/>
      <c r="G297" s="318">
        <v>4060000</v>
      </c>
      <c r="H297" s="318">
        <v>12998510</v>
      </c>
      <c r="I297" s="318">
        <v>9389645.7599999998</v>
      </c>
      <c r="J297" s="337">
        <v>231.27206305418719</v>
      </c>
      <c r="K297" s="345">
        <f t="shared" si="4"/>
        <v>72.236323701716572</v>
      </c>
    </row>
    <row r="298" spans="1:11" ht="45.75" customHeight="1" x14ac:dyDescent="0.25">
      <c r="A298" s="317" t="s">
        <v>211</v>
      </c>
      <c r="B298" s="247" t="s">
        <v>179</v>
      </c>
      <c r="C298" s="247" t="s">
        <v>831</v>
      </c>
      <c r="D298" s="247" t="s">
        <v>840</v>
      </c>
      <c r="E298" s="247" t="s">
        <v>1024</v>
      </c>
      <c r="F298" s="247" t="s">
        <v>212</v>
      </c>
      <c r="G298" s="318">
        <v>4060000</v>
      </c>
      <c r="H298" s="318">
        <v>12998510</v>
      </c>
      <c r="I298" s="318">
        <v>9389645.7599999998</v>
      </c>
      <c r="J298" s="337">
        <v>231.27206305418719</v>
      </c>
      <c r="K298" s="345">
        <f t="shared" si="4"/>
        <v>72.236323701716572</v>
      </c>
    </row>
    <row r="299" spans="1:11" ht="45.75" customHeight="1" x14ac:dyDescent="0.25">
      <c r="A299" s="317" t="s">
        <v>213</v>
      </c>
      <c r="B299" s="247" t="s">
        <v>179</v>
      </c>
      <c r="C299" s="247" t="s">
        <v>831</v>
      </c>
      <c r="D299" s="247" t="s">
        <v>840</v>
      </c>
      <c r="E299" s="247" t="s">
        <v>1024</v>
      </c>
      <c r="F299" s="247" t="s">
        <v>214</v>
      </c>
      <c r="G299" s="318">
        <v>4060000</v>
      </c>
      <c r="H299" s="318">
        <v>12998510</v>
      </c>
      <c r="I299" s="318">
        <v>9389645.7599999998</v>
      </c>
      <c r="J299" s="337">
        <v>231.27206305418719</v>
      </c>
      <c r="K299" s="345">
        <f t="shared" si="4"/>
        <v>72.236323701716572</v>
      </c>
    </row>
    <row r="300" spans="1:11" ht="23.25" customHeight="1" x14ac:dyDescent="0.25">
      <c r="A300" s="317" t="s">
        <v>264</v>
      </c>
      <c r="B300" s="247" t="s">
        <v>179</v>
      </c>
      <c r="C300" s="247" t="s">
        <v>831</v>
      </c>
      <c r="D300" s="247" t="s">
        <v>836</v>
      </c>
      <c r="E300" s="247"/>
      <c r="F300" s="247"/>
      <c r="G300" s="318">
        <v>861535740</v>
      </c>
      <c r="H300" s="318">
        <v>1029968044</v>
      </c>
      <c r="I300" s="318">
        <v>972772590.09000003</v>
      </c>
      <c r="J300" s="337">
        <v>112.91146088611484</v>
      </c>
      <c r="K300" s="345">
        <f t="shared" si="4"/>
        <v>94.446871022534367</v>
      </c>
    </row>
    <row r="301" spans="1:11" ht="45.75" customHeight="1" x14ac:dyDescent="0.25">
      <c r="A301" s="317" t="s">
        <v>647</v>
      </c>
      <c r="B301" s="247" t="s">
        <v>179</v>
      </c>
      <c r="C301" s="247" t="s">
        <v>831</v>
      </c>
      <c r="D301" s="247" t="s">
        <v>836</v>
      </c>
      <c r="E301" s="247" t="s">
        <v>269</v>
      </c>
      <c r="F301" s="247"/>
      <c r="G301" s="318">
        <v>853498400</v>
      </c>
      <c r="H301" s="318">
        <v>1021930704</v>
      </c>
      <c r="I301" s="318">
        <v>964747590.09000003</v>
      </c>
      <c r="J301" s="337">
        <v>113.0344931039121</v>
      </c>
      <c r="K301" s="345">
        <f t="shared" si="4"/>
        <v>94.404403969253863</v>
      </c>
    </row>
    <row r="302" spans="1:11" ht="23.25" customHeight="1" x14ac:dyDescent="0.25">
      <c r="A302" s="317" t="s">
        <v>650</v>
      </c>
      <c r="B302" s="247" t="s">
        <v>179</v>
      </c>
      <c r="C302" s="247" t="s">
        <v>831</v>
      </c>
      <c r="D302" s="247" t="s">
        <v>836</v>
      </c>
      <c r="E302" s="247" t="s">
        <v>651</v>
      </c>
      <c r="F302" s="247"/>
      <c r="G302" s="318">
        <v>853498400</v>
      </c>
      <c r="H302" s="318">
        <v>1021930704</v>
      </c>
      <c r="I302" s="318">
        <v>964747590.09000003</v>
      </c>
      <c r="J302" s="337">
        <v>113.0344931039121</v>
      </c>
      <c r="K302" s="345">
        <f t="shared" si="4"/>
        <v>94.404403969253863</v>
      </c>
    </row>
    <row r="303" spans="1:11" ht="57" customHeight="1" x14ac:dyDescent="0.25">
      <c r="A303" s="317" t="s">
        <v>652</v>
      </c>
      <c r="B303" s="247" t="s">
        <v>179</v>
      </c>
      <c r="C303" s="247" t="s">
        <v>831</v>
      </c>
      <c r="D303" s="247" t="s">
        <v>836</v>
      </c>
      <c r="E303" s="247" t="s">
        <v>653</v>
      </c>
      <c r="F303" s="247"/>
      <c r="G303" s="318">
        <v>0</v>
      </c>
      <c r="H303" s="318">
        <v>3300000</v>
      </c>
      <c r="I303" s="318">
        <v>3300000</v>
      </c>
      <c r="J303" s="337">
        <v>0</v>
      </c>
      <c r="K303" s="345">
        <f t="shared" si="4"/>
        <v>100</v>
      </c>
    </row>
    <row r="304" spans="1:11" ht="45.75" customHeight="1" x14ac:dyDescent="0.25">
      <c r="A304" s="317" t="s">
        <v>244</v>
      </c>
      <c r="B304" s="247" t="s">
        <v>179</v>
      </c>
      <c r="C304" s="247" t="s">
        <v>831</v>
      </c>
      <c r="D304" s="247" t="s">
        <v>836</v>
      </c>
      <c r="E304" s="247" t="s">
        <v>575</v>
      </c>
      <c r="F304" s="247" t="s">
        <v>245</v>
      </c>
      <c r="G304" s="318">
        <v>0</v>
      </c>
      <c r="H304" s="318">
        <v>3300000</v>
      </c>
      <c r="I304" s="318">
        <v>3300000</v>
      </c>
      <c r="J304" s="337">
        <v>0</v>
      </c>
      <c r="K304" s="345">
        <f t="shared" si="4"/>
        <v>100</v>
      </c>
    </row>
    <row r="305" spans="1:11" ht="15" customHeight="1" x14ac:dyDescent="0.25">
      <c r="A305" s="317" t="s">
        <v>246</v>
      </c>
      <c r="B305" s="247" t="s">
        <v>179</v>
      </c>
      <c r="C305" s="247" t="s">
        <v>831</v>
      </c>
      <c r="D305" s="247" t="s">
        <v>836</v>
      </c>
      <c r="E305" s="247" t="s">
        <v>575</v>
      </c>
      <c r="F305" s="247" t="s">
        <v>247</v>
      </c>
      <c r="G305" s="318">
        <v>0</v>
      </c>
      <c r="H305" s="318">
        <v>3300000</v>
      </c>
      <c r="I305" s="318">
        <v>3300000</v>
      </c>
      <c r="J305" s="337">
        <v>0</v>
      </c>
      <c r="K305" s="345">
        <f t="shared" si="4"/>
        <v>100</v>
      </c>
    </row>
    <row r="306" spans="1:11" ht="68.25" customHeight="1" x14ac:dyDescent="0.25">
      <c r="A306" s="317" t="s">
        <v>654</v>
      </c>
      <c r="B306" s="247" t="s">
        <v>179</v>
      </c>
      <c r="C306" s="247" t="s">
        <v>831</v>
      </c>
      <c r="D306" s="247" t="s">
        <v>836</v>
      </c>
      <c r="E306" s="247" t="s">
        <v>1025</v>
      </c>
      <c r="F306" s="247"/>
      <c r="G306" s="318">
        <v>853498400</v>
      </c>
      <c r="H306" s="318">
        <v>1018630704</v>
      </c>
      <c r="I306" s="318">
        <v>961447590.09000003</v>
      </c>
      <c r="J306" s="337">
        <v>112.64784914535282</v>
      </c>
      <c r="K306" s="345">
        <f t="shared" si="4"/>
        <v>94.38627623480707</v>
      </c>
    </row>
    <row r="307" spans="1:11" ht="45.75" customHeight="1" x14ac:dyDescent="0.25">
      <c r="A307" s="317" t="s">
        <v>211</v>
      </c>
      <c r="B307" s="247" t="s">
        <v>179</v>
      </c>
      <c r="C307" s="247" t="s">
        <v>831</v>
      </c>
      <c r="D307" s="247" t="s">
        <v>836</v>
      </c>
      <c r="E307" s="247" t="s">
        <v>1026</v>
      </c>
      <c r="F307" s="247" t="s">
        <v>212</v>
      </c>
      <c r="G307" s="318">
        <v>292623000</v>
      </c>
      <c r="H307" s="318">
        <v>457755304</v>
      </c>
      <c r="I307" s="318">
        <v>401662194.25</v>
      </c>
      <c r="J307" s="337">
        <v>137.26268757069678</v>
      </c>
      <c r="K307" s="345">
        <f t="shared" si="4"/>
        <v>87.746049197061851</v>
      </c>
    </row>
    <row r="308" spans="1:11" ht="45.75" customHeight="1" x14ac:dyDescent="0.25">
      <c r="A308" s="317" t="s">
        <v>213</v>
      </c>
      <c r="B308" s="247" t="s">
        <v>179</v>
      </c>
      <c r="C308" s="247" t="s">
        <v>831</v>
      </c>
      <c r="D308" s="247" t="s">
        <v>836</v>
      </c>
      <c r="E308" s="247" t="s">
        <v>1026</v>
      </c>
      <c r="F308" s="247" t="s">
        <v>214</v>
      </c>
      <c r="G308" s="318">
        <v>292623000</v>
      </c>
      <c r="H308" s="318">
        <v>457755304</v>
      </c>
      <c r="I308" s="318">
        <v>401662194.25</v>
      </c>
      <c r="J308" s="337">
        <v>137.26268757069678</v>
      </c>
      <c r="K308" s="345">
        <f t="shared" si="4"/>
        <v>87.746049197061851</v>
      </c>
    </row>
    <row r="309" spans="1:11" ht="57" customHeight="1" x14ac:dyDescent="0.25">
      <c r="A309" s="317" t="s">
        <v>236</v>
      </c>
      <c r="B309" s="247" t="s">
        <v>179</v>
      </c>
      <c r="C309" s="247" t="s">
        <v>831</v>
      </c>
      <c r="D309" s="247" t="s">
        <v>836</v>
      </c>
      <c r="E309" s="247" t="s">
        <v>1026</v>
      </c>
      <c r="F309" s="247" t="s">
        <v>237</v>
      </c>
      <c r="G309" s="318">
        <v>560875400</v>
      </c>
      <c r="H309" s="318">
        <v>560875400</v>
      </c>
      <c r="I309" s="318">
        <v>559785395.84000003</v>
      </c>
      <c r="J309" s="337">
        <v>99.805660194759838</v>
      </c>
      <c r="K309" s="345">
        <f t="shared" si="4"/>
        <v>99.805660194759838</v>
      </c>
    </row>
    <row r="310" spans="1:11" ht="23.25" customHeight="1" x14ac:dyDescent="0.25">
      <c r="A310" s="317" t="s">
        <v>238</v>
      </c>
      <c r="B310" s="247" t="s">
        <v>179</v>
      </c>
      <c r="C310" s="247" t="s">
        <v>831</v>
      </c>
      <c r="D310" s="247" t="s">
        <v>836</v>
      </c>
      <c r="E310" s="247" t="s">
        <v>1026</v>
      </c>
      <c r="F310" s="247" t="s">
        <v>239</v>
      </c>
      <c r="G310" s="318">
        <v>560875400</v>
      </c>
      <c r="H310" s="318">
        <v>560875400</v>
      </c>
      <c r="I310" s="318">
        <v>559785395.84000003</v>
      </c>
      <c r="J310" s="337">
        <v>99.805660194759838</v>
      </c>
      <c r="K310" s="345">
        <f t="shared" si="4"/>
        <v>99.805660194759838</v>
      </c>
    </row>
    <row r="311" spans="1:11" ht="45.75" customHeight="1" x14ac:dyDescent="0.25">
      <c r="A311" s="317" t="s">
        <v>655</v>
      </c>
      <c r="B311" s="247" t="s">
        <v>179</v>
      </c>
      <c r="C311" s="247" t="s">
        <v>831</v>
      </c>
      <c r="D311" s="247" t="s">
        <v>836</v>
      </c>
      <c r="E311" s="247" t="s">
        <v>281</v>
      </c>
      <c r="F311" s="247"/>
      <c r="G311" s="318">
        <v>8037340</v>
      </c>
      <c r="H311" s="318">
        <v>8037340</v>
      </c>
      <c r="I311" s="318">
        <v>8025000</v>
      </c>
      <c r="J311" s="337">
        <v>99.846466617064848</v>
      </c>
      <c r="K311" s="345">
        <f t="shared" si="4"/>
        <v>99.846466617064848</v>
      </c>
    </row>
    <row r="312" spans="1:11" ht="79.5" customHeight="1" x14ac:dyDescent="0.25">
      <c r="A312" s="317" t="s">
        <v>976</v>
      </c>
      <c r="B312" s="247" t="s">
        <v>179</v>
      </c>
      <c r="C312" s="247" t="s">
        <v>831</v>
      </c>
      <c r="D312" s="247" t="s">
        <v>836</v>
      </c>
      <c r="E312" s="247" t="s">
        <v>667</v>
      </c>
      <c r="F312" s="247"/>
      <c r="G312" s="318">
        <v>8037340</v>
      </c>
      <c r="H312" s="318">
        <v>8037340</v>
      </c>
      <c r="I312" s="318">
        <v>8025000</v>
      </c>
      <c r="J312" s="337">
        <v>99.846466617064848</v>
      </c>
      <c r="K312" s="345">
        <f t="shared" si="4"/>
        <v>99.846466617064848</v>
      </c>
    </row>
    <row r="313" spans="1:11" ht="34.5" customHeight="1" x14ac:dyDescent="0.25">
      <c r="A313" s="317" t="s">
        <v>658</v>
      </c>
      <c r="B313" s="247" t="s">
        <v>179</v>
      </c>
      <c r="C313" s="247" t="s">
        <v>831</v>
      </c>
      <c r="D313" s="247" t="s">
        <v>836</v>
      </c>
      <c r="E313" s="247" t="s">
        <v>899</v>
      </c>
      <c r="F313" s="247"/>
      <c r="G313" s="318">
        <v>8037340</v>
      </c>
      <c r="H313" s="318">
        <v>8037340</v>
      </c>
      <c r="I313" s="318">
        <v>8025000</v>
      </c>
      <c r="J313" s="337">
        <v>99.846466617064848</v>
      </c>
      <c r="K313" s="345">
        <f t="shared" si="4"/>
        <v>99.846466617064848</v>
      </c>
    </row>
    <row r="314" spans="1:11" ht="45.75" customHeight="1" x14ac:dyDescent="0.25">
      <c r="A314" s="317" t="s">
        <v>211</v>
      </c>
      <c r="B314" s="247" t="s">
        <v>179</v>
      </c>
      <c r="C314" s="247" t="s">
        <v>831</v>
      </c>
      <c r="D314" s="247" t="s">
        <v>836</v>
      </c>
      <c r="E314" s="247" t="s">
        <v>1414</v>
      </c>
      <c r="F314" s="247" t="s">
        <v>212</v>
      </c>
      <c r="G314" s="318">
        <v>8037340</v>
      </c>
      <c r="H314" s="318">
        <v>8037340</v>
      </c>
      <c r="I314" s="318">
        <v>8025000</v>
      </c>
      <c r="J314" s="337">
        <v>99.846466617064848</v>
      </c>
      <c r="K314" s="345">
        <f t="shared" si="4"/>
        <v>99.846466617064848</v>
      </c>
    </row>
    <row r="315" spans="1:11" ht="45.75" customHeight="1" x14ac:dyDescent="0.25">
      <c r="A315" s="317" t="s">
        <v>213</v>
      </c>
      <c r="B315" s="247" t="s">
        <v>179</v>
      </c>
      <c r="C315" s="247" t="s">
        <v>831</v>
      </c>
      <c r="D315" s="247" t="s">
        <v>836</v>
      </c>
      <c r="E315" s="247" t="s">
        <v>1414</v>
      </c>
      <c r="F315" s="247" t="s">
        <v>214</v>
      </c>
      <c r="G315" s="318">
        <v>8037340</v>
      </c>
      <c r="H315" s="318">
        <v>8037340</v>
      </c>
      <c r="I315" s="318">
        <v>8025000</v>
      </c>
      <c r="J315" s="337">
        <v>99.846466617064848</v>
      </c>
      <c r="K315" s="345">
        <f t="shared" si="4"/>
        <v>99.846466617064848</v>
      </c>
    </row>
    <row r="316" spans="1:11" ht="15" customHeight="1" x14ac:dyDescent="0.25">
      <c r="A316" s="317" t="s">
        <v>266</v>
      </c>
      <c r="B316" s="247" t="s">
        <v>179</v>
      </c>
      <c r="C316" s="247" t="s">
        <v>831</v>
      </c>
      <c r="D316" s="247" t="s">
        <v>842</v>
      </c>
      <c r="E316" s="247"/>
      <c r="F316" s="247"/>
      <c r="G316" s="318">
        <v>21440000</v>
      </c>
      <c r="H316" s="318">
        <v>24959300</v>
      </c>
      <c r="I316" s="318">
        <v>23751729.109999999</v>
      </c>
      <c r="J316" s="337">
        <v>110.78231861007461</v>
      </c>
      <c r="K316" s="345">
        <f t="shared" si="4"/>
        <v>95.161839915382245</v>
      </c>
    </row>
    <row r="317" spans="1:11" ht="34.5" customHeight="1" x14ac:dyDescent="0.25">
      <c r="A317" s="317" t="s">
        <v>608</v>
      </c>
      <c r="B317" s="247" t="s">
        <v>179</v>
      </c>
      <c r="C317" s="247" t="s">
        <v>831</v>
      </c>
      <c r="D317" s="247" t="s">
        <v>842</v>
      </c>
      <c r="E317" s="247" t="s">
        <v>276</v>
      </c>
      <c r="F317" s="247"/>
      <c r="G317" s="318">
        <v>21440000</v>
      </c>
      <c r="H317" s="318">
        <v>24959300</v>
      </c>
      <c r="I317" s="318">
        <v>23751729.109999999</v>
      </c>
      <c r="J317" s="337">
        <v>110.78231861007461</v>
      </c>
      <c r="K317" s="345">
        <f t="shared" si="4"/>
        <v>95.161839915382245</v>
      </c>
    </row>
    <row r="318" spans="1:11" ht="102" customHeight="1" x14ac:dyDescent="0.25">
      <c r="A318" s="317" t="s">
        <v>990</v>
      </c>
      <c r="B318" s="247" t="s">
        <v>179</v>
      </c>
      <c r="C318" s="247" t="s">
        <v>831</v>
      </c>
      <c r="D318" s="247" t="s">
        <v>842</v>
      </c>
      <c r="E318" s="247" t="s">
        <v>277</v>
      </c>
      <c r="F318" s="247"/>
      <c r="G318" s="318">
        <v>845000</v>
      </c>
      <c r="H318" s="318">
        <v>845000</v>
      </c>
      <c r="I318" s="318">
        <v>845000</v>
      </c>
      <c r="J318" s="337">
        <v>100</v>
      </c>
      <c r="K318" s="345">
        <f t="shared" si="4"/>
        <v>100</v>
      </c>
    </row>
    <row r="319" spans="1:11" ht="113.25" customHeight="1" x14ac:dyDescent="0.25">
      <c r="A319" s="317" t="s">
        <v>627</v>
      </c>
      <c r="B319" s="247" t="s">
        <v>179</v>
      </c>
      <c r="C319" s="247" t="s">
        <v>831</v>
      </c>
      <c r="D319" s="247" t="s">
        <v>842</v>
      </c>
      <c r="E319" s="247" t="s">
        <v>626</v>
      </c>
      <c r="F319" s="247"/>
      <c r="G319" s="318">
        <v>845000</v>
      </c>
      <c r="H319" s="318">
        <v>845000</v>
      </c>
      <c r="I319" s="318">
        <v>845000</v>
      </c>
      <c r="J319" s="337">
        <v>100</v>
      </c>
      <c r="K319" s="345">
        <f t="shared" si="4"/>
        <v>100</v>
      </c>
    </row>
    <row r="320" spans="1:11" ht="57" customHeight="1" x14ac:dyDescent="0.25">
      <c r="A320" s="317" t="s">
        <v>236</v>
      </c>
      <c r="B320" s="247" t="s">
        <v>179</v>
      </c>
      <c r="C320" s="247" t="s">
        <v>831</v>
      </c>
      <c r="D320" s="247" t="s">
        <v>842</v>
      </c>
      <c r="E320" s="247" t="s">
        <v>1415</v>
      </c>
      <c r="F320" s="247" t="s">
        <v>237</v>
      </c>
      <c r="G320" s="318">
        <v>845000</v>
      </c>
      <c r="H320" s="318">
        <v>845000</v>
      </c>
      <c r="I320" s="318">
        <v>845000</v>
      </c>
      <c r="J320" s="337">
        <v>100</v>
      </c>
      <c r="K320" s="345">
        <f t="shared" si="4"/>
        <v>100</v>
      </c>
    </row>
    <row r="321" spans="1:11" ht="23.25" customHeight="1" x14ac:dyDescent="0.25">
      <c r="A321" s="317" t="s">
        <v>238</v>
      </c>
      <c r="B321" s="247" t="s">
        <v>179</v>
      </c>
      <c r="C321" s="247" t="s">
        <v>831</v>
      </c>
      <c r="D321" s="247" t="s">
        <v>842</v>
      </c>
      <c r="E321" s="247" t="s">
        <v>1415</v>
      </c>
      <c r="F321" s="247" t="s">
        <v>239</v>
      </c>
      <c r="G321" s="318">
        <v>845000</v>
      </c>
      <c r="H321" s="318">
        <v>845000</v>
      </c>
      <c r="I321" s="318">
        <v>845000</v>
      </c>
      <c r="J321" s="337">
        <v>100</v>
      </c>
      <c r="K321" s="345">
        <f t="shared" si="4"/>
        <v>100</v>
      </c>
    </row>
    <row r="322" spans="1:11" ht="79.5" customHeight="1" x14ac:dyDescent="0.25">
      <c r="A322" s="317" t="s">
        <v>609</v>
      </c>
      <c r="B322" s="247" t="s">
        <v>179</v>
      </c>
      <c r="C322" s="247" t="s">
        <v>831</v>
      </c>
      <c r="D322" s="247" t="s">
        <v>842</v>
      </c>
      <c r="E322" s="247" t="s">
        <v>278</v>
      </c>
      <c r="F322" s="247"/>
      <c r="G322" s="318">
        <v>20595000</v>
      </c>
      <c r="H322" s="318">
        <v>24114300</v>
      </c>
      <c r="I322" s="318">
        <v>22906729.109999999</v>
      </c>
      <c r="J322" s="337">
        <v>111.2247104151493</v>
      </c>
      <c r="K322" s="345">
        <f t="shared" si="4"/>
        <v>94.992303778256044</v>
      </c>
    </row>
    <row r="323" spans="1:11" ht="34.5" customHeight="1" x14ac:dyDescent="0.25">
      <c r="A323" s="317" t="s">
        <v>610</v>
      </c>
      <c r="B323" s="247" t="s">
        <v>179</v>
      </c>
      <c r="C323" s="247" t="s">
        <v>831</v>
      </c>
      <c r="D323" s="247" t="s">
        <v>842</v>
      </c>
      <c r="E323" s="247" t="s">
        <v>279</v>
      </c>
      <c r="F323" s="247"/>
      <c r="G323" s="318">
        <v>13435000</v>
      </c>
      <c r="H323" s="318">
        <v>13835000</v>
      </c>
      <c r="I323" s="318">
        <v>13519969.23</v>
      </c>
      <c r="J323" s="337">
        <v>100.63244681801267</v>
      </c>
      <c r="K323" s="345">
        <f t="shared" si="4"/>
        <v>97.722943476689565</v>
      </c>
    </row>
    <row r="324" spans="1:11" ht="45.75" customHeight="1" x14ac:dyDescent="0.25">
      <c r="A324" s="317" t="s">
        <v>211</v>
      </c>
      <c r="B324" s="247" t="s">
        <v>179</v>
      </c>
      <c r="C324" s="247" t="s">
        <v>831</v>
      </c>
      <c r="D324" s="247" t="s">
        <v>842</v>
      </c>
      <c r="E324" s="247" t="s">
        <v>552</v>
      </c>
      <c r="F324" s="247" t="s">
        <v>212</v>
      </c>
      <c r="G324" s="318">
        <v>13435000</v>
      </c>
      <c r="H324" s="318">
        <v>13835000</v>
      </c>
      <c r="I324" s="318">
        <v>13519969.23</v>
      </c>
      <c r="J324" s="337">
        <v>100.63244681801267</v>
      </c>
      <c r="K324" s="345">
        <f t="shared" si="4"/>
        <v>97.722943476689565</v>
      </c>
    </row>
    <row r="325" spans="1:11" ht="45.75" customHeight="1" x14ac:dyDescent="0.25">
      <c r="A325" s="317" t="s">
        <v>213</v>
      </c>
      <c r="B325" s="247" t="s">
        <v>179</v>
      </c>
      <c r="C325" s="247" t="s">
        <v>831</v>
      </c>
      <c r="D325" s="247" t="s">
        <v>842</v>
      </c>
      <c r="E325" s="247" t="s">
        <v>552</v>
      </c>
      <c r="F325" s="247" t="s">
        <v>214</v>
      </c>
      <c r="G325" s="318">
        <v>13435000</v>
      </c>
      <c r="H325" s="318">
        <v>13835000</v>
      </c>
      <c r="I325" s="318">
        <v>13519969.23</v>
      </c>
      <c r="J325" s="337">
        <v>100.63244681801267</v>
      </c>
      <c r="K325" s="345">
        <f t="shared" si="4"/>
        <v>97.722943476689565</v>
      </c>
    </row>
    <row r="326" spans="1:11" ht="34.5" customHeight="1" x14ac:dyDescent="0.25">
      <c r="A326" s="317" t="s">
        <v>611</v>
      </c>
      <c r="B326" s="247" t="s">
        <v>179</v>
      </c>
      <c r="C326" s="247" t="s">
        <v>831</v>
      </c>
      <c r="D326" s="247" t="s">
        <v>842</v>
      </c>
      <c r="E326" s="247" t="s">
        <v>280</v>
      </c>
      <c r="F326" s="247"/>
      <c r="G326" s="318">
        <v>585000</v>
      </c>
      <c r="H326" s="318">
        <v>545000</v>
      </c>
      <c r="I326" s="318">
        <v>539804.76</v>
      </c>
      <c r="J326" s="337">
        <v>92.27431794871795</v>
      </c>
      <c r="K326" s="345">
        <f t="shared" si="4"/>
        <v>99.046744954128442</v>
      </c>
    </row>
    <row r="327" spans="1:11" ht="45.75" customHeight="1" x14ac:dyDescent="0.25">
      <c r="A327" s="317" t="s">
        <v>211</v>
      </c>
      <c r="B327" s="247" t="s">
        <v>179</v>
      </c>
      <c r="C327" s="247" t="s">
        <v>831</v>
      </c>
      <c r="D327" s="247" t="s">
        <v>842</v>
      </c>
      <c r="E327" s="247" t="s">
        <v>553</v>
      </c>
      <c r="F327" s="247" t="s">
        <v>212</v>
      </c>
      <c r="G327" s="318">
        <v>585000</v>
      </c>
      <c r="H327" s="318">
        <v>545000</v>
      </c>
      <c r="I327" s="318">
        <v>539804.76</v>
      </c>
      <c r="J327" s="337">
        <v>92.27431794871795</v>
      </c>
      <c r="K327" s="345">
        <f t="shared" si="4"/>
        <v>99.046744954128442</v>
      </c>
    </row>
    <row r="328" spans="1:11" ht="45.75" customHeight="1" x14ac:dyDescent="0.25">
      <c r="A328" s="317" t="s">
        <v>213</v>
      </c>
      <c r="B328" s="247" t="s">
        <v>179</v>
      </c>
      <c r="C328" s="247" t="s">
        <v>831</v>
      </c>
      <c r="D328" s="247" t="s">
        <v>842</v>
      </c>
      <c r="E328" s="247" t="s">
        <v>553</v>
      </c>
      <c r="F328" s="247" t="s">
        <v>214</v>
      </c>
      <c r="G328" s="318">
        <v>585000</v>
      </c>
      <c r="H328" s="318">
        <v>545000</v>
      </c>
      <c r="I328" s="318">
        <v>539804.76</v>
      </c>
      <c r="J328" s="337">
        <v>92.27431794871795</v>
      </c>
      <c r="K328" s="345">
        <f t="shared" si="4"/>
        <v>99.046744954128442</v>
      </c>
    </row>
    <row r="329" spans="1:11" ht="34.5" customHeight="1" x14ac:dyDescent="0.25">
      <c r="A329" s="317" t="s">
        <v>660</v>
      </c>
      <c r="B329" s="247" t="s">
        <v>179</v>
      </c>
      <c r="C329" s="247" t="s">
        <v>831</v>
      </c>
      <c r="D329" s="247" t="s">
        <v>842</v>
      </c>
      <c r="E329" s="247" t="s">
        <v>661</v>
      </c>
      <c r="F329" s="247"/>
      <c r="G329" s="318">
        <v>6575000</v>
      </c>
      <c r="H329" s="318">
        <v>9734300</v>
      </c>
      <c r="I329" s="318">
        <v>8846955.1199999992</v>
      </c>
      <c r="J329" s="337">
        <v>134.55445049429656</v>
      </c>
      <c r="K329" s="345">
        <f t="shared" si="4"/>
        <v>90.884348335268058</v>
      </c>
    </row>
    <row r="330" spans="1:11" ht="45.75" customHeight="1" x14ac:dyDescent="0.25">
      <c r="A330" s="317" t="s">
        <v>211</v>
      </c>
      <c r="B330" s="247" t="s">
        <v>179</v>
      </c>
      <c r="C330" s="247" t="s">
        <v>831</v>
      </c>
      <c r="D330" s="247" t="s">
        <v>842</v>
      </c>
      <c r="E330" s="247" t="s">
        <v>578</v>
      </c>
      <c r="F330" s="247" t="s">
        <v>212</v>
      </c>
      <c r="G330" s="318">
        <v>6575000</v>
      </c>
      <c r="H330" s="318">
        <v>9734300</v>
      </c>
      <c r="I330" s="318">
        <v>8846955.1199999992</v>
      </c>
      <c r="J330" s="337">
        <v>134.55445049429656</v>
      </c>
      <c r="K330" s="345">
        <f t="shared" ref="K330:K393" si="5">I330/H330*100</f>
        <v>90.884348335268058</v>
      </c>
    </row>
    <row r="331" spans="1:11" ht="45.75" customHeight="1" x14ac:dyDescent="0.25">
      <c r="A331" s="317" t="s">
        <v>213</v>
      </c>
      <c r="B331" s="247" t="s">
        <v>179</v>
      </c>
      <c r="C331" s="247" t="s">
        <v>831</v>
      </c>
      <c r="D331" s="247" t="s">
        <v>842</v>
      </c>
      <c r="E331" s="247" t="s">
        <v>578</v>
      </c>
      <c r="F331" s="247" t="s">
        <v>214</v>
      </c>
      <c r="G331" s="318">
        <v>6575000</v>
      </c>
      <c r="H331" s="318">
        <v>9734300</v>
      </c>
      <c r="I331" s="318">
        <v>8846955.1199999992</v>
      </c>
      <c r="J331" s="337">
        <v>134.55445049429656</v>
      </c>
      <c r="K331" s="345">
        <f t="shared" si="5"/>
        <v>90.884348335268058</v>
      </c>
    </row>
    <row r="332" spans="1:11" ht="23.25" customHeight="1" x14ac:dyDescent="0.25">
      <c r="A332" s="317" t="s">
        <v>267</v>
      </c>
      <c r="B332" s="247" t="s">
        <v>179</v>
      </c>
      <c r="C332" s="247" t="s">
        <v>831</v>
      </c>
      <c r="D332" s="247" t="s">
        <v>843</v>
      </c>
      <c r="E332" s="247"/>
      <c r="F332" s="247"/>
      <c r="G332" s="318">
        <v>11983300</v>
      </c>
      <c r="H332" s="318">
        <v>11983300</v>
      </c>
      <c r="I332" s="318">
        <v>10688683.75</v>
      </c>
      <c r="J332" s="337">
        <v>89.196496374120642</v>
      </c>
      <c r="K332" s="345">
        <f t="shared" si="5"/>
        <v>89.196496374120642</v>
      </c>
    </row>
    <row r="333" spans="1:11" ht="57" customHeight="1" x14ac:dyDescent="0.25">
      <c r="A333" s="317" t="s">
        <v>631</v>
      </c>
      <c r="B333" s="247" t="s">
        <v>179</v>
      </c>
      <c r="C333" s="247" t="s">
        <v>831</v>
      </c>
      <c r="D333" s="247" t="s">
        <v>843</v>
      </c>
      <c r="E333" s="247" t="s">
        <v>328</v>
      </c>
      <c r="F333" s="247"/>
      <c r="G333" s="318">
        <v>10983300</v>
      </c>
      <c r="H333" s="318">
        <v>10983300</v>
      </c>
      <c r="I333" s="318">
        <v>9902033.75</v>
      </c>
      <c r="J333" s="337">
        <v>90.155360866042074</v>
      </c>
      <c r="K333" s="345">
        <f t="shared" si="5"/>
        <v>90.155360866042074</v>
      </c>
    </row>
    <row r="334" spans="1:11" ht="34.5" customHeight="1" x14ac:dyDescent="0.25">
      <c r="A334" s="317" t="s">
        <v>634</v>
      </c>
      <c r="B334" s="247" t="s">
        <v>179</v>
      </c>
      <c r="C334" s="247" t="s">
        <v>831</v>
      </c>
      <c r="D334" s="247" t="s">
        <v>843</v>
      </c>
      <c r="E334" s="247" t="s">
        <v>329</v>
      </c>
      <c r="F334" s="247"/>
      <c r="G334" s="318">
        <v>10983300</v>
      </c>
      <c r="H334" s="318">
        <v>10983300</v>
      </c>
      <c r="I334" s="318">
        <v>9902033.75</v>
      </c>
      <c r="J334" s="337">
        <v>90.155360866042074</v>
      </c>
      <c r="K334" s="345">
        <f t="shared" si="5"/>
        <v>90.155360866042074</v>
      </c>
    </row>
    <row r="335" spans="1:11" ht="23.25" customHeight="1" x14ac:dyDescent="0.25">
      <c r="A335" s="317" t="s">
        <v>1027</v>
      </c>
      <c r="B335" s="247" t="s">
        <v>179</v>
      </c>
      <c r="C335" s="247" t="s">
        <v>831</v>
      </c>
      <c r="D335" s="247" t="s">
        <v>843</v>
      </c>
      <c r="E335" s="247" t="s">
        <v>662</v>
      </c>
      <c r="F335" s="247"/>
      <c r="G335" s="318">
        <v>10983300</v>
      </c>
      <c r="H335" s="318">
        <v>10983300</v>
      </c>
      <c r="I335" s="318">
        <v>9902033.75</v>
      </c>
      <c r="J335" s="337">
        <v>90.155360866042074</v>
      </c>
      <c r="K335" s="345">
        <f t="shared" si="5"/>
        <v>90.155360866042074</v>
      </c>
    </row>
    <row r="336" spans="1:11" ht="113.25" customHeight="1" x14ac:dyDescent="0.25">
      <c r="A336" s="317" t="s">
        <v>208</v>
      </c>
      <c r="B336" s="247" t="s">
        <v>179</v>
      </c>
      <c r="C336" s="247" t="s">
        <v>831</v>
      </c>
      <c r="D336" s="247" t="s">
        <v>843</v>
      </c>
      <c r="E336" s="247" t="s">
        <v>579</v>
      </c>
      <c r="F336" s="247" t="s">
        <v>189</v>
      </c>
      <c r="G336" s="318">
        <v>8660700</v>
      </c>
      <c r="H336" s="318">
        <v>8660700</v>
      </c>
      <c r="I336" s="318">
        <v>8489619.9499999993</v>
      </c>
      <c r="J336" s="337">
        <v>98.024639463322814</v>
      </c>
      <c r="K336" s="345">
        <f t="shared" si="5"/>
        <v>98.024639463322814</v>
      </c>
    </row>
    <row r="337" spans="1:11" ht="34.5" customHeight="1" x14ac:dyDescent="0.25">
      <c r="A337" s="317" t="s">
        <v>242</v>
      </c>
      <c r="B337" s="247" t="s">
        <v>179</v>
      </c>
      <c r="C337" s="247" t="s">
        <v>831</v>
      </c>
      <c r="D337" s="247" t="s">
        <v>843</v>
      </c>
      <c r="E337" s="247" t="s">
        <v>579</v>
      </c>
      <c r="F337" s="247" t="s">
        <v>243</v>
      </c>
      <c r="G337" s="318">
        <v>8660700</v>
      </c>
      <c r="H337" s="318">
        <v>8660700</v>
      </c>
      <c r="I337" s="318">
        <v>8489619.9499999993</v>
      </c>
      <c r="J337" s="337">
        <v>98.024639463322814</v>
      </c>
      <c r="K337" s="345">
        <f t="shared" si="5"/>
        <v>98.024639463322814</v>
      </c>
    </row>
    <row r="338" spans="1:11" ht="45.75" customHeight="1" x14ac:dyDescent="0.25">
      <c r="A338" s="317" t="s">
        <v>211</v>
      </c>
      <c r="B338" s="247" t="s">
        <v>179</v>
      </c>
      <c r="C338" s="247" t="s">
        <v>831</v>
      </c>
      <c r="D338" s="247" t="s">
        <v>843</v>
      </c>
      <c r="E338" s="247" t="s">
        <v>579</v>
      </c>
      <c r="F338" s="247" t="s">
        <v>212</v>
      </c>
      <c r="G338" s="318">
        <v>2312600</v>
      </c>
      <c r="H338" s="318">
        <v>2312600</v>
      </c>
      <c r="I338" s="318">
        <v>1404651.8</v>
      </c>
      <c r="J338" s="337">
        <v>60.739072904955464</v>
      </c>
      <c r="K338" s="345">
        <f t="shared" si="5"/>
        <v>60.739072904955464</v>
      </c>
    </row>
    <row r="339" spans="1:11" ht="45.75" customHeight="1" x14ac:dyDescent="0.25">
      <c r="A339" s="317" t="s">
        <v>213</v>
      </c>
      <c r="B339" s="247" t="s">
        <v>179</v>
      </c>
      <c r="C339" s="247" t="s">
        <v>831</v>
      </c>
      <c r="D339" s="247" t="s">
        <v>843</v>
      </c>
      <c r="E339" s="247" t="s">
        <v>579</v>
      </c>
      <c r="F339" s="247" t="s">
        <v>214</v>
      </c>
      <c r="G339" s="318">
        <v>2312600</v>
      </c>
      <c r="H339" s="318">
        <v>2312600</v>
      </c>
      <c r="I339" s="318">
        <v>1404651.8</v>
      </c>
      <c r="J339" s="337">
        <v>60.739072904955464</v>
      </c>
      <c r="K339" s="345">
        <f t="shared" si="5"/>
        <v>60.739072904955464</v>
      </c>
    </row>
    <row r="340" spans="1:11" ht="23.25" customHeight="1" x14ac:dyDescent="0.25">
      <c r="A340" s="317" t="s">
        <v>215</v>
      </c>
      <c r="B340" s="247" t="s">
        <v>179</v>
      </c>
      <c r="C340" s="247" t="s">
        <v>831</v>
      </c>
      <c r="D340" s="247" t="s">
        <v>843</v>
      </c>
      <c r="E340" s="247" t="s">
        <v>580</v>
      </c>
      <c r="F340" s="247" t="s">
        <v>216</v>
      </c>
      <c r="G340" s="318">
        <v>10000</v>
      </c>
      <c r="H340" s="318">
        <v>10000</v>
      </c>
      <c r="I340" s="318">
        <v>7762</v>
      </c>
      <c r="J340" s="337">
        <v>77.62</v>
      </c>
      <c r="K340" s="345">
        <f t="shared" si="5"/>
        <v>77.62</v>
      </c>
    </row>
    <row r="341" spans="1:11" ht="23.25" customHeight="1" x14ac:dyDescent="0.25">
      <c r="A341" s="317" t="s">
        <v>217</v>
      </c>
      <c r="B341" s="247" t="s">
        <v>179</v>
      </c>
      <c r="C341" s="247" t="s">
        <v>831</v>
      </c>
      <c r="D341" s="247" t="s">
        <v>843</v>
      </c>
      <c r="E341" s="247" t="s">
        <v>580</v>
      </c>
      <c r="F341" s="247" t="s">
        <v>218</v>
      </c>
      <c r="G341" s="318">
        <v>10000</v>
      </c>
      <c r="H341" s="318">
        <v>10000</v>
      </c>
      <c r="I341" s="318">
        <v>7762</v>
      </c>
      <c r="J341" s="337">
        <v>77.62</v>
      </c>
      <c r="K341" s="345">
        <f t="shared" si="5"/>
        <v>77.62</v>
      </c>
    </row>
    <row r="342" spans="1:11" ht="23.25" customHeight="1" x14ac:dyDescent="0.25">
      <c r="A342" s="317" t="s">
        <v>645</v>
      </c>
      <c r="B342" s="247" t="s">
        <v>179</v>
      </c>
      <c r="C342" s="247" t="s">
        <v>831</v>
      </c>
      <c r="D342" s="247" t="s">
        <v>843</v>
      </c>
      <c r="E342" s="247" t="s">
        <v>221</v>
      </c>
      <c r="F342" s="247"/>
      <c r="G342" s="318">
        <v>1000000</v>
      </c>
      <c r="H342" s="318">
        <v>1000000</v>
      </c>
      <c r="I342" s="318">
        <v>786650</v>
      </c>
      <c r="J342" s="337">
        <v>78.664999999999992</v>
      </c>
      <c r="K342" s="345">
        <f t="shared" si="5"/>
        <v>78.664999999999992</v>
      </c>
    </row>
    <row r="343" spans="1:11" ht="34.5" customHeight="1" x14ac:dyDescent="0.25">
      <c r="A343" s="317" t="s">
        <v>707</v>
      </c>
      <c r="B343" s="247" t="s">
        <v>179</v>
      </c>
      <c r="C343" s="247" t="s">
        <v>831</v>
      </c>
      <c r="D343" s="247" t="s">
        <v>843</v>
      </c>
      <c r="E343" s="247" t="s">
        <v>222</v>
      </c>
      <c r="F343" s="247"/>
      <c r="G343" s="318">
        <v>500000</v>
      </c>
      <c r="H343" s="318">
        <v>500000</v>
      </c>
      <c r="I343" s="318">
        <v>500000</v>
      </c>
      <c r="J343" s="337">
        <v>100</v>
      </c>
      <c r="K343" s="345">
        <f t="shared" si="5"/>
        <v>100</v>
      </c>
    </row>
    <row r="344" spans="1:11" ht="57" customHeight="1" x14ac:dyDescent="0.25">
      <c r="A344" s="317" t="s">
        <v>708</v>
      </c>
      <c r="B344" s="247" t="s">
        <v>179</v>
      </c>
      <c r="C344" s="247" t="s">
        <v>831</v>
      </c>
      <c r="D344" s="247" t="s">
        <v>843</v>
      </c>
      <c r="E344" s="247" t="s">
        <v>705</v>
      </c>
      <c r="F344" s="247"/>
      <c r="G344" s="318">
        <v>500000</v>
      </c>
      <c r="H344" s="318">
        <v>500000</v>
      </c>
      <c r="I344" s="318">
        <v>500000</v>
      </c>
      <c r="J344" s="337">
        <v>100</v>
      </c>
      <c r="K344" s="345">
        <f t="shared" si="5"/>
        <v>100</v>
      </c>
    </row>
    <row r="345" spans="1:11" ht="23.25" customHeight="1" x14ac:dyDescent="0.25">
      <c r="A345" s="317" t="s">
        <v>215</v>
      </c>
      <c r="B345" s="247" t="s">
        <v>179</v>
      </c>
      <c r="C345" s="247" t="s">
        <v>831</v>
      </c>
      <c r="D345" s="247" t="s">
        <v>843</v>
      </c>
      <c r="E345" s="247" t="s">
        <v>706</v>
      </c>
      <c r="F345" s="247" t="s">
        <v>216</v>
      </c>
      <c r="G345" s="318">
        <v>500000</v>
      </c>
      <c r="H345" s="318">
        <v>500000</v>
      </c>
      <c r="I345" s="318">
        <v>500000</v>
      </c>
      <c r="J345" s="337">
        <v>100</v>
      </c>
      <c r="K345" s="345">
        <f t="shared" si="5"/>
        <v>100</v>
      </c>
    </row>
    <row r="346" spans="1:11" ht="102" customHeight="1" x14ac:dyDescent="0.25">
      <c r="A346" s="317" t="s">
        <v>235</v>
      </c>
      <c r="B346" s="247" t="s">
        <v>179</v>
      </c>
      <c r="C346" s="247" t="s">
        <v>831</v>
      </c>
      <c r="D346" s="247" t="s">
        <v>843</v>
      </c>
      <c r="E346" s="247" t="s">
        <v>706</v>
      </c>
      <c r="F346" s="247" t="s">
        <v>200</v>
      </c>
      <c r="G346" s="318">
        <v>500000</v>
      </c>
      <c r="H346" s="318">
        <v>500000</v>
      </c>
      <c r="I346" s="318">
        <v>500000</v>
      </c>
      <c r="J346" s="337">
        <v>100</v>
      </c>
      <c r="K346" s="345">
        <f t="shared" si="5"/>
        <v>100</v>
      </c>
    </row>
    <row r="347" spans="1:11" ht="57" customHeight="1" x14ac:dyDescent="0.25">
      <c r="A347" s="317" t="s">
        <v>646</v>
      </c>
      <c r="B347" s="247" t="s">
        <v>179</v>
      </c>
      <c r="C347" s="247" t="s">
        <v>831</v>
      </c>
      <c r="D347" s="247" t="s">
        <v>843</v>
      </c>
      <c r="E347" s="247" t="s">
        <v>225</v>
      </c>
      <c r="F347" s="247"/>
      <c r="G347" s="318">
        <v>500000</v>
      </c>
      <c r="H347" s="318">
        <v>500000</v>
      </c>
      <c r="I347" s="318">
        <v>286650</v>
      </c>
      <c r="J347" s="337">
        <v>57.330000000000005</v>
      </c>
      <c r="K347" s="345">
        <f t="shared" si="5"/>
        <v>57.330000000000005</v>
      </c>
    </row>
    <row r="348" spans="1:11" ht="57" customHeight="1" x14ac:dyDescent="0.25">
      <c r="A348" s="317" t="s">
        <v>1028</v>
      </c>
      <c r="B348" s="247" t="s">
        <v>179</v>
      </c>
      <c r="C348" s="247" t="s">
        <v>831</v>
      </c>
      <c r="D348" s="247" t="s">
        <v>843</v>
      </c>
      <c r="E348" s="247" t="s">
        <v>226</v>
      </c>
      <c r="F348" s="247"/>
      <c r="G348" s="318">
        <v>500000</v>
      </c>
      <c r="H348" s="318">
        <v>500000</v>
      </c>
      <c r="I348" s="318">
        <v>286650</v>
      </c>
      <c r="J348" s="337">
        <v>57.330000000000005</v>
      </c>
      <c r="K348" s="345">
        <f t="shared" si="5"/>
        <v>57.330000000000005</v>
      </c>
    </row>
    <row r="349" spans="1:11" ht="23.25" customHeight="1" x14ac:dyDescent="0.25">
      <c r="A349" s="317" t="s">
        <v>215</v>
      </c>
      <c r="B349" s="247" t="s">
        <v>179</v>
      </c>
      <c r="C349" s="247" t="s">
        <v>831</v>
      </c>
      <c r="D349" s="247" t="s">
        <v>843</v>
      </c>
      <c r="E349" s="247" t="s">
        <v>581</v>
      </c>
      <c r="F349" s="247" t="s">
        <v>216</v>
      </c>
      <c r="G349" s="318">
        <v>500000</v>
      </c>
      <c r="H349" s="318">
        <v>500000</v>
      </c>
      <c r="I349" s="318">
        <v>286650</v>
      </c>
      <c r="J349" s="337">
        <v>57.330000000000005</v>
      </c>
      <c r="K349" s="345">
        <f t="shared" si="5"/>
        <v>57.330000000000005</v>
      </c>
    </row>
    <row r="350" spans="1:11" ht="102" customHeight="1" x14ac:dyDescent="0.25">
      <c r="A350" s="317" t="s">
        <v>235</v>
      </c>
      <c r="B350" s="247" t="s">
        <v>179</v>
      </c>
      <c r="C350" s="247" t="s">
        <v>831</v>
      </c>
      <c r="D350" s="247" t="s">
        <v>843</v>
      </c>
      <c r="E350" s="247" t="s">
        <v>581</v>
      </c>
      <c r="F350" s="247" t="s">
        <v>200</v>
      </c>
      <c r="G350" s="318">
        <v>500000</v>
      </c>
      <c r="H350" s="318">
        <v>500000</v>
      </c>
      <c r="I350" s="318">
        <v>286650</v>
      </c>
      <c r="J350" s="337">
        <v>57.330000000000005</v>
      </c>
      <c r="K350" s="345">
        <f t="shared" si="5"/>
        <v>57.330000000000005</v>
      </c>
    </row>
    <row r="351" spans="1:11" ht="23.25" customHeight="1" x14ac:dyDescent="0.25">
      <c r="A351" s="317" t="s">
        <v>900</v>
      </c>
      <c r="B351" s="247" t="s">
        <v>179</v>
      </c>
      <c r="C351" s="247" t="s">
        <v>839</v>
      </c>
      <c r="D351" s="247"/>
      <c r="E351" s="247"/>
      <c r="F351" s="247"/>
      <c r="G351" s="318">
        <v>1259002360</v>
      </c>
      <c r="H351" s="318">
        <v>1597532557</v>
      </c>
      <c r="I351" s="318">
        <v>1528120563.51</v>
      </c>
      <c r="J351" s="337">
        <v>121.3755122357356</v>
      </c>
      <c r="K351" s="345">
        <f t="shared" si="5"/>
        <v>95.655049833829452</v>
      </c>
    </row>
    <row r="352" spans="1:11" ht="15" customHeight="1" x14ac:dyDescent="0.25">
      <c r="A352" s="317" t="s">
        <v>271</v>
      </c>
      <c r="B352" s="247" t="s">
        <v>179</v>
      </c>
      <c r="C352" s="247" t="s">
        <v>839</v>
      </c>
      <c r="D352" s="247" t="s">
        <v>828</v>
      </c>
      <c r="E352" s="247"/>
      <c r="F352" s="247"/>
      <c r="G352" s="318">
        <v>12774000</v>
      </c>
      <c r="H352" s="318">
        <v>12774000</v>
      </c>
      <c r="I352" s="318">
        <v>8309472.6299999999</v>
      </c>
      <c r="J352" s="337">
        <v>65.049887505871297</v>
      </c>
      <c r="K352" s="345">
        <f t="shared" si="5"/>
        <v>65.049887505871297</v>
      </c>
    </row>
    <row r="353" spans="1:11" ht="45.75" customHeight="1" x14ac:dyDescent="0.25">
      <c r="A353" s="317" t="s">
        <v>655</v>
      </c>
      <c r="B353" s="247" t="s">
        <v>179</v>
      </c>
      <c r="C353" s="247" t="s">
        <v>839</v>
      </c>
      <c r="D353" s="247" t="s">
        <v>828</v>
      </c>
      <c r="E353" s="247" t="s">
        <v>281</v>
      </c>
      <c r="F353" s="247"/>
      <c r="G353" s="318">
        <v>12774000</v>
      </c>
      <c r="H353" s="318">
        <v>12774000</v>
      </c>
      <c r="I353" s="318">
        <v>8309472.6299999999</v>
      </c>
      <c r="J353" s="337">
        <v>65.049887505871297</v>
      </c>
      <c r="K353" s="345">
        <f t="shared" si="5"/>
        <v>65.049887505871297</v>
      </c>
    </row>
    <row r="354" spans="1:11" ht="79.5" customHeight="1" x14ac:dyDescent="0.25">
      <c r="A354" s="317" t="s">
        <v>976</v>
      </c>
      <c r="B354" s="247" t="s">
        <v>179</v>
      </c>
      <c r="C354" s="247" t="s">
        <v>839</v>
      </c>
      <c r="D354" s="247" t="s">
        <v>828</v>
      </c>
      <c r="E354" s="247" t="s">
        <v>667</v>
      </c>
      <c r="F354" s="247"/>
      <c r="G354" s="318">
        <v>12774000</v>
      </c>
      <c r="H354" s="318">
        <v>12774000</v>
      </c>
      <c r="I354" s="318">
        <v>8309472.6299999999</v>
      </c>
      <c r="J354" s="337">
        <v>65.049887505871297</v>
      </c>
      <c r="K354" s="345">
        <f t="shared" si="5"/>
        <v>65.049887505871297</v>
      </c>
    </row>
    <row r="355" spans="1:11" ht="45.75" customHeight="1" x14ac:dyDescent="0.25">
      <c r="A355" s="317" t="s">
        <v>273</v>
      </c>
      <c r="B355" s="247" t="s">
        <v>179</v>
      </c>
      <c r="C355" s="247" t="s">
        <v>839</v>
      </c>
      <c r="D355" s="247" t="s">
        <v>828</v>
      </c>
      <c r="E355" s="247" t="s">
        <v>1035</v>
      </c>
      <c r="F355" s="247"/>
      <c r="G355" s="318">
        <v>12774000</v>
      </c>
      <c r="H355" s="318">
        <v>12774000</v>
      </c>
      <c r="I355" s="318">
        <v>8309472.6299999999</v>
      </c>
      <c r="J355" s="337">
        <v>65.049887505871297</v>
      </c>
      <c r="K355" s="345">
        <f t="shared" si="5"/>
        <v>65.049887505871297</v>
      </c>
    </row>
    <row r="356" spans="1:11" ht="23.25" customHeight="1" x14ac:dyDescent="0.25">
      <c r="A356" s="317" t="s">
        <v>215</v>
      </c>
      <c r="B356" s="247" t="s">
        <v>179</v>
      </c>
      <c r="C356" s="247" t="s">
        <v>839</v>
      </c>
      <c r="D356" s="247" t="s">
        <v>828</v>
      </c>
      <c r="E356" s="247" t="s">
        <v>1416</v>
      </c>
      <c r="F356" s="247" t="s">
        <v>216</v>
      </c>
      <c r="G356" s="318">
        <v>12774000</v>
      </c>
      <c r="H356" s="318">
        <v>12774000</v>
      </c>
      <c r="I356" s="318">
        <v>8309472.6299999999</v>
      </c>
      <c r="J356" s="337">
        <v>65.049887505871297</v>
      </c>
      <c r="K356" s="345">
        <f t="shared" si="5"/>
        <v>65.049887505871297</v>
      </c>
    </row>
    <row r="357" spans="1:11" ht="102" customHeight="1" x14ac:dyDescent="0.25">
      <c r="A357" s="317" t="s">
        <v>235</v>
      </c>
      <c r="B357" s="247" t="s">
        <v>179</v>
      </c>
      <c r="C357" s="247" t="s">
        <v>839</v>
      </c>
      <c r="D357" s="247" t="s">
        <v>828</v>
      </c>
      <c r="E357" s="247" t="s">
        <v>1416</v>
      </c>
      <c r="F357" s="247" t="s">
        <v>200</v>
      </c>
      <c r="G357" s="318">
        <v>12774000</v>
      </c>
      <c r="H357" s="318">
        <v>12774000</v>
      </c>
      <c r="I357" s="318">
        <v>8309472.6299999999</v>
      </c>
      <c r="J357" s="337">
        <v>65.049887505871297</v>
      </c>
      <c r="K357" s="345">
        <f t="shared" si="5"/>
        <v>65.049887505871297</v>
      </c>
    </row>
    <row r="358" spans="1:11" ht="15" customHeight="1" x14ac:dyDescent="0.25">
      <c r="A358" s="317" t="s">
        <v>275</v>
      </c>
      <c r="B358" s="247" t="s">
        <v>179</v>
      </c>
      <c r="C358" s="247" t="s">
        <v>839</v>
      </c>
      <c r="D358" s="247" t="s">
        <v>829</v>
      </c>
      <c r="E358" s="247"/>
      <c r="F358" s="247"/>
      <c r="G358" s="318">
        <v>163290660</v>
      </c>
      <c r="H358" s="318">
        <v>301492370</v>
      </c>
      <c r="I358" s="318">
        <v>301183635.73000002</v>
      </c>
      <c r="J358" s="337">
        <v>184.44633375234079</v>
      </c>
      <c r="K358" s="345">
        <f t="shared" si="5"/>
        <v>99.897597982330382</v>
      </c>
    </row>
    <row r="359" spans="1:11" ht="68.25" customHeight="1" x14ac:dyDescent="0.25">
      <c r="A359" s="317" t="s">
        <v>1029</v>
      </c>
      <c r="B359" s="247" t="s">
        <v>179</v>
      </c>
      <c r="C359" s="247" t="s">
        <v>839</v>
      </c>
      <c r="D359" s="247" t="s">
        <v>829</v>
      </c>
      <c r="E359" s="247" t="s">
        <v>234</v>
      </c>
      <c r="F359" s="247"/>
      <c r="G359" s="318">
        <v>163290660</v>
      </c>
      <c r="H359" s="318">
        <v>285556950</v>
      </c>
      <c r="I359" s="318">
        <v>285248472.94</v>
      </c>
      <c r="J359" s="337">
        <v>174.68756200752696</v>
      </c>
      <c r="K359" s="345">
        <f t="shared" si="5"/>
        <v>99.891973541529978</v>
      </c>
    </row>
    <row r="360" spans="1:11" ht="15" customHeight="1" x14ac:dyDescent="0.25">
      <c r="A360" s="317" t="s">
        <v>664</v>
      </c>
      <c r="B360" s="247" t="s">
        <v>179</v>
      </c>
      <c r="C360" s="247" t="s">
        <v>839</v>
      </c>
      <c r="D360" s="247" t="s">
        <v>829</v>
      </c>
      <c r="E360" s="247" t="s">
        <v>268</v>
      </c>
      <c r="F360" s="247"/>
      <c r="G360" s="318">
        <v>88993660</v>
      </c>
      <c r="H360" s="318">
        <v>191187650</v>
      </c>
      <c r="I360" s="318">
        <v>190914633.13999999</v>
      </c>
      <c r="J360" s="337">
        <v>214.52610572483474</v>
      </c>
      <c r="K360" s="345">
        <f t="shared" si="5"/>
        <v>99.85719953145508</v>
      </c>
    </row>
    <row r="361" spans="1:11" ht="23.25" customHeight="1" x14ac:dyDescent="0.25">
      <c r="A361" s="317" t="s">
        <v>901</v>
      </c>
      <c r="B361" s="247" t="s">
        <v>179</v>
      </c>
      <c r="C361" s="247" t="s">
        <v>839</v>
      </c>
      <c r="D361" s="247" t="s">
        <v>829</v>
      </c>
      <c r="E361" s="247" t="s">
        <v>902</v>
      </c>
      <c r="F361" s="247"/>
      <c r="G361" s="318">
        <v>88993660</v>
      </c>
      <c r="H361" s="318">
        <v>191187650</v>
      </c>
      <c r="I361" s="318">
        <v>190914633.13999999</v>
      </c>
      <c r="J361" s="337">
        <v>214.52610572483474</v>
      </c>
      <c r="K361" s="345">
        <f t="shared" si="5"/>
        <v>99.85719953145508</v>
      </c>
    </row>
    <row r="362" spans="1:11" ht="45.75" customHeight="1" x14ac:dyDescent="0.25">
      <c r="A362" s="317" t="s">
        <v>244</v>
      </c>
      <c r="B362" s="247" t="s">
        <v>179</v>
      </c>
      <c r="C362" s="247" t="s">
        <v>839</v>
      </c>
      <c r="D362" s="247" t="s">
        <v>829</v>
      </c>
      <c r="E362" s="247" t="s">
        <v>1422</v>
      </c>
      <c r="F362" s="247" t="s">
        <v>245</v>
      </c>
      <c r="G362" s="318">
        <v>88993660</v>
      </c>
      <c r="H362" s="318">
        <v>191187650</v>
      </c>
      <c r="I362" s="318">
        <v>190914633.13999999</v>
      </c>
      <c r="J362" s="337">
        <v>214.52610572483474</v>
      </c>
      <c r="K362" s="345">
        <f t="shared" si="5"/>
        <v>99.85719953145508</v>
      </c>
    </row>
    <row r="363" spans="1:11" ht="15" customHeight="1" x14ac:dyDescent="0.25">
      <c r="A363" s="317" t="s">
        <v>246</v>
      </c>
      <c r="B363" s="247" t="s">
        <v>179</v>
      </c>
      <c r="C363" s="247" t="s">
        <v>839</v>
      </c>
      <c r="D363" s="247" t="s">
        <v>829</v>
      </c>
      <c r="E363" s="247" t="s">
        <v>1422</v>
      </c>
      <c r="F363" s="247" t="s">
        <v>247</v>
      </c>
      <c r="G363" s="318">
        <v>88993660</v>
      </c>
      <c r="H363" s="318">
        <v>191187650</v>
      </c>
      <c r="I363" s="318">
        <v>190914633.13999999</v>
      </c>
      <c r="J363" s="337">
        <v>214.52610572483474</v>
      </c>
      <c r="K363" s="345">
        <f t="shared" si="5"/>
        <v>99.85719953145508</v>
      </c>
    </row>
    <row r="364" spans="1:11" ht="34.5" customHeight="1" x14ac:dyDescent="0.25">
      <c r="A364" s="317" t="s">
        <v>1036</v>
      </c>
      <c r="B364" s="247" t="s">
        <v>179</v>
      </c>
      <c r="C364" s="247" t="s">
        <v>839</v>
      </c>
      <c r="D364" s="247" t="s">
        <v>829</v>
      </c>
      <c r="E364" s="247" t="s">
        <v>663</v>
      </c>
      <c r="F364" s="247"/>
      <c r="G364" s="318">
        <v>74297000</v>
      </c>
      <c r="H364" s="318">
        <v>94369300</v>
      </c>
      <c r="I364" s="318">
        <v>94333839.799999997</v>
      </c>
      <c r="J364" s="337">
        <v>126.96857181312839</v>
      </c>
      <c r="K364" s="345">
        <f t="shared" si="5"/>
        <v>99.962424008655361</v>
      </c>
    </row>
    <row r="365" spans="1:11" ht="90.75" customHeight="1" x14ac:dyDescent="0.25">
      <c r="A365" s="317" t="s">
        <v>1037</v>
      </c>
      <c r="B365" s="247" t="s">
        <v>179</v>
      </c>
      <c r="C365" s="247" t="s">
        <v>839</v>
      </c>
      <c r="D365" s="247" t="s">
        <v>829</v>
      </c>
      <c r="E365" s="247" t="s">
        <v>1038</v>
      </c>
      <c r="F365" s="247"/>
      <c r="G365" s="318">
        <v>0</v>
      </c>
      <c r="H365" s="318">
        <v>19372300</v>
      </c>
      <c r="I365" s="318">
        <v>19372291.800000001</v>
      </c>
      <c r="J365" s="337">
        <v>0</v>
      </c>
      <c r="K365" s="345">
        <f t="shared" si="5"/>
        <v>99.999957671520676</v>
      </c>
    </row>
    <row r="366" spans="1:11" ht="45.75" customHeight="1" x14ac:dyDescent="0.25">
      <c r="A366" s="317" t="s">
        <v>211</v>
      </c>
      <c r="B366" s="247" t="s">
        <v>179</v>
      </c>
      <c r="C366" s="247" t="s">
        <v>839</v>
      </c>
      <c r="D366" s="247" t="s">
        <v>829</v>
      </c>
      <c r="E366" s="247" t="s">
        <v>1423</v>
      </c>
      <c r="F366" s="247" t="s">
        <v>212</v>
      </c>
      <c r="G366" s="318">
        <v>0</v>
      </c>
      <c r="H366" s="318">
        <v>19372300</v>
      </c>
      <c r="I366" s="318">
        <v>19372291.800000001</v>
      </c>
      <c r="J366" s="337">
        <v>0</v>
      </c>
      <c r="K366" s="345">
        <f t="shared" si="5"/>
        <v>99.999957671520676</v>
      </c>
    </row>
    <row r="367" spans="1:11" ht="45.75" customHeight="1" x14ac:dyDescent="0.25">
      <c r="A367" s="317" t="s">
        <v>213</v>
      </c>
      <c r="B367" s="247" t="s">
        <v>179</v>
      </c>
      <c r="C367" s="247" t="s">
        <v>839</v>
      </c>
      <c r="D367" s="247" t="s">
        <v>829</v>
      </c>
      <c r="E367" s="247" t="s">
        <v>1423</v>
      </c>
      <c r="F367" s="247" t="s">
        <v>214</v>
      </c>
      <c r="G367" s="318">
        <v>0</v>
      </c>
      <c r="H367" s="318">
        <v>19372300</v>
      </c>
      <c r="I367" s="318">
        <v>19372291.800000001</v>
      </c>
      <c r="J367" s="337">
        <v>0</v>
      </c>
      <c r="K367" s="345">
        <f t="shared" si="5"/>
        <v>99.999957671520676</v>
      </c>
    </row>
    <row r="368" spans="1:11" ht="113.25" customHeight="1" x14ac:dyDescent="0.25">
      <c r="A368" s="317" t="s">
        <v>1424</v>
      </c>
      <c r="B368" s="247" t="s">
        <v>179</v>
      </c>
      <c r="C368" s="247" t="s">
        <v>839</v>
      </c>
      <c r="D368" s="247" t="s">
        <v>829</v>
      </c>
      <c r="E368" s="247" t="s">
        <v>1425</v>
      </c>
      <c r="F368" s="247"/>
      <c r="G368" s="318">
        <v>70437000</v>
      </c>
      <c r="H368" s="318">
        <v>70437000</v>
      </c>
      <c r="I368" s="318">
        <v>70417500</v>
      </c>
      <c r="J368" s="337">
        <v>99.97231568635803</v>
      </c>
      <c r="K368" s="345">
        <f t="shared" si="5"/>
        <v>99.97231568635803</v>
      </c>
    </row>
    <row r="369" spans="1:11" ht="45.75" customHeight="1" x14ac:dyDescent="0.25">
      <c r="A369" s="317" t="s">
        <v>244</v>
      </c>
      <c r="B369" s="247" t="s">
        <v>179</v>
      </c>
      <c r="C369" s="247" t="s">
        <v>839</v>
      </c>
      <c r="D369" s="247" t="s">
        <v>829</v>
      </c>
      <c r="E369" s="247" t="s">
        <v>1426</v>
      </c>
      <c r="F369" s="247" t="s">
        <v>245</v>
      </c>
      <c r="G369" s="318">
        <v>70437000</v>
      </c>
      <c r="H369" s="318">
        <v>70437000</v>
      </c>
      <c r="I369" s="318">
        <v>70417500</v>
      </c>
      <c r="J369" s="337">
        <v>99.97231568635803</v>
      </c>
      <c r="K369" s="345">
        <f t="shared" si="5"/>
        <v>99.97231568635803</v>
      </c>
    </row>
    <row r="370" spans="1:11" ht="15" customHeight="1" x14ac:dyDescent="0.25">
      <c r="A370" s="317" t="s">
        <v>246</v>
      </c>
      <c r="B370" s="247" t="s">
        <v>179</v>
      </c>
      <c r="C370" s="247" t="s">
        <v>839</v>
      </c>
      <c r="D370" s="247" t="s">
        <v>829</v>
      </c>
      <c r="E370" s="247" t="s">
        <v>1426</v>
      </c>
      <c r="F370" s="247" t="s">
        <v>247</v>
      </c>
      <c r="G370" s="318">
        <v>70437000</v>
      </c>
      <c r="H370" s="318">
        <v>0</v>
      </c>
      <c r="I370" s="318">
        <v>0</v>
      </c>
      <c r="J370" s="337">
        <v>0</v>
      </c>
      <c r="K370" s="345" t="e">
        <f t="shared" si="5"/>
        <v>#DIV/0!</v>
      </c>
    </row>
    <row r="371" spans="1:11" ht="180.75" customHeight="1" x14ac:dyDescent="0.25">
      <c r="A371" s="317" t="s">
        <v>1039</v>
      </c>
      <c r="B371" s="247" t="s">
        <v>179</v>
      </c>
      <c r="C371" s="247" t="s">
        <v>839</v>
      </c>
      <c r="D371" s="247" t="s">
        <v>829</v>
      </c>
      <c r="E371" s="247" t="s">
        <v>1410</v>
      </c>
      <c r="F371" s="247" t="s">
        <v>1040</v>
      </c>
      <c r="G371" s="318">
        <v>0</v>
      </c>
      <c r="H371" s="318">
        <v>70437000</v>
      </c>
      <c r="I371" s="318">
        <v>70417500</v>
      </c>
      <c r="J371" s="337">
        <v>0</v>
      </c>
      <c r="K371" s="345">
        <f t="shared" si="5"/>
        <v>99.97231568635803</v>
      </c>
    </row>
    <row r="372" spans="1:11" ht="124.5" customHeight="1" x14ac:dyDescent="0.25">
      <c r="A372" s="317" t="s">
        <v>1041</v>
      </c>
      <c r="B372" s="247" t="s">
        <v>179</v>
      </c>
      <c r="C372" s="247" t="s">
        <v>839</v>
      </c>
      <c r="D372" s="247" t="s">
        <v>829</v>
      </c>
      <c r="E372" s="247" t="s">
        <v>704</v>
      </c>
      <c r="F372" s="247"/>
      <c r="G372" s="318">
        <v>3860000</v>
      </c>
      <c r="H372" s="318">
        <v>4560000</v>
      </c>
      <c r="I372" s="318">
        <v>4544048</v>
      </c>
      <c r="J372" s="337">
        <v>117.72145077720207</v>
      </c>
      <c r="K372" s="345">
        <f t="shared" si="5"/>
        <v>99.650175438596492</v>
      </c>
    </row>
    <row r="373" spans="1:11" ht="45.75" customHeight="1" x14ac:dyDescent="0.25">
      <c r="A373" s="317" t="s">
        <v>211</v>
      </c>
      <c r="B373" s="247" t="s">
        <v>179</v>
      </c>
      <c r="C373" s="247" t="s">
        <v>839</v>
      </c>
      <c r="D373" s="247" t="s">
        <v>829</v>
      </c>
      <c r="E373" s="247" t="s">
        <v>703</v>
      </c>
      <c r="F373" s="247" t="s">
        <v>212</v>
      </c>
      <c r="G373" s="318">
        <v>3860000</v>
      </c>
      <c r="H373" s="318">
        <v>4560000</v>
      </c>
      <c r="I373" s="318">
        <v>4544048</v>
      </c>
      <c r="J373" s="337">
        <v>117.72145077720207</v>
      </c>
      <c r="K373" s="345">
        <f t="shared" si="5"/>
        <v>99.650175438596492</v>
      </c>
    </row>
    <row r="374" spans="1:11" ht="45.75" customHeight="1" x14ac:dyDescent="0.25">
      <c r="A374" s="317" t="s">
        <v>213</v>
      </c>
      <c r="B374" s="247" t="s">
        <v>179</v>
      </c>
      <c r="C374" s="247" t="s">
        <v>839</v>
      </c>
      <c r="D374" s="247" t="s">
        <v>829</v>
      </c>
      <c r="E374" s="247" t="s">
        <v>703</v>
      </c>
      <c r="F374" s="247" t="s">
        <v>214</v>
      </c>
      <c r="G374" s="318">
        <v>3860000</v>
      </c>
      <c r="H374" s="318">
        <v>4560000</v>
      </c>
      <c r="I374" s="318">
        <v>4544048</v>
      </c>
      <c r="J374" s="337">
        <v>117.72145077720207</v>
      </c>
      <c r="K374" s="345">
        <f t="shared" si="5"/>
        <v>99.650175438596492</v>
      </c>
    </row>
    <row r="375" spans="1:11" ht="45.75" customHeight="1" x14ac:dyDescent="0.25">
      <c r="A375" s="317" t="s">
        <v>655</v>
      </c>
      <c r="B375" s="247" t="s">
        <v>179</v>
      </c>
      <c r="C375" s="247" t="s">
        <v>839</v>
      </c>
      <c r="D375" s="247" t="s">
        <v>829</v>
      </c>
      <c r="E375" s="247" t="s">
        <v>281</v>
      </c>
      <c r="F375" s="247"/>
      <c r="G375" s="318">
        <v>0</v>
      </c>
      <c r="H375" s="318">
        <v>15935420</v>
      </c>
      <c r="I375" s="318">
        <v>15935162.789999999</v>
      </c>
      <c r="J375" s="337">
        <v>0</v>
      </c>
      <c r="K375" s="345">
        <f t="shared" si="5"/>
        <v>99.998385922680413</v>
      </c>
    </row>
    <row r="376" spans="1:11" ht="79.5" customHeight="1" x14ac:dyDescent="0.25">
      <c r="A376" s="317" t="s">
        <v>976</v>
      </c>
      <c r="B376" s="247" t="s">
        <v>179</v>
      </c>
      <c r="C376" s="247" t="s">
        <v>839</v>
      </c>
      <c r="D376" s="247" t="s">
        <v>829</v>
      </c>
      <c r="E376" s="247" t="s">
        <v>667</v>
      </c>
      <c r="F376" s="247"/>
      <c r="G376" s="318">
        <v>0</v>
      </c>
      <c r="H376" s="318">
        <v>15935420</v>
      </c>
      <c r="I376" s="318">
        <v>15935162.789999999</v>
      </c>
      <c r="J376" s="337">
        <v>0</v>
      </c>
      <c r="K376" s="345">
        <f t="shared" si="5"/>
        <v>99.998385922680413</v>
      </c>
    </row>
    <row r="377" spans="1:11" ht="68.25" customHeight="1" x14ac:dyDescent="0.25">
      <c r="A377" s="317" t="s">
        <v>977</v>
      </c>
      <c r="B377" s="247" t="s">
        <v>179</v>
      </c>
      <c r="C377" s="247" t="s">
        <v>839</v>
      </c>
      <c r="D377" s="247" t="s">
        <v>829</v>
      </c>
      <c r="E377" s="247" t="s">
        <v>668</v>
      </c>
      <c r="F377" s="247"/>
      <c r="G377" s="318">
        <v>0</v>
      </c>
      <c r="H377" s="318">
        <v>15935420</v>
      </c>
      <c r="I377" s="318">
        <v>15935162.789999999</v>
      </c>
      <c r="J377" s="337">
        <v>0</v>
      </c>
      <c r="K377" s="345">
        <f t="shared" si="5"/>
        <v>99.998385922680413</v>
      </c>
    </row>
    <row r="378" spans="1:11" ht="57" customHeight="1" x14ac:dyDescent="0.25">
      <c r="A378" s="317" t="s">
        <v>236</v>
      </c>
      <c r="B378" s="247" t="s">
        <v>179</v>
      </c>
      <c r="C378" s="247" t="s">
        <v>839</v>
      </c>
      <c r="D378" s="247" t="s">
        <v>829</v>
      </c>
      <c r="E378" s="247" t="s">
        <v>1427</v>
      </c>
      <c r="F378" s="247" t="s">
        <v>237</v>
      </c>
      <c r="G378" s="318">
        <v>0</v>
      </c>
      <c r="H378" s="318">
        <v>15935420</v>
      </c>
      <c r="I378" s="318">
        <v>15935162.789999999</v>
      </c>
      <c r="J378" s="337">
        <v>0</v>
      </c>
      <c r="K378" s="345">
        <f t="shared" si="5"/>
        <v>99.998385922680413</v>
      </c>
    </row>
    <row r="379" spans="1:11" ht="23.25" customHeight="1" x14ac:dyDescent="0.25">
      <c r="A379" s="317" t="s">
        <v>238</v>
      </c>
      <c r="B379" s="247" t="s">
        <v>179</v>
      </c>
      <c r="C379" s="247" t="s">
        <v>839</v>
      </c>
      <c r="D379" s="247" t="s">
        <v>829</v>
      </c>
      <c r="E379" s="247" t="s">
        <v>1427</v>
      </c>
      <c r="F379" s="247" t="s">
        <v>239</v>
      </c>
      <c r="G379" s="318">
        <v>0</v>
      </c>
      <c r="H379" s="318">
        <v>15935420</v>
      </c>
      <c r="I379" s="318">
        <v>15935162.789999999</v>
      </c>
      <c r="J379" s="337">
        <v>0</v>
      </c>
      <c r="K379" s="345">
        <f t="shared" si="5"/>
        <v>99.998385922680413</v>
      </c>
    </row>
    <row r="380" spans="1:11" ht="15" customHeight="1" x14ac:dyDescent="0.25">
      <c r="A380" s="317" t="s">
        <v>282</v>
      </c>
      <c r="B380" s="247" t="s">
        <v>179</v>
      </c>
      <c r="C380" s="247" t="s">
        <v>839</v>
      </c>
      <c r="D380" s="247" t="s">
        <v>830</v>
      </c>
      <c r="E380" s="247"/>
      <c r="F380" s="247"/>
      <c r="G380" s="318">
        <v>1081263700</v>
      </c>
      <c r="H380" s="318">
        <v>1283266187</v>
      </c>
      <c r="I380" s="318">
        <v>1218627455.1500001</v>
      </c>
      <c r="J380" s="337">
        <v>112.70400135970533</v>
      </c>
      <c r="K380" s="345">
        <f t="shared" si="5"/>
        <v>94.96295215249836</v>
      </c>
    </row>
    <row r="381" spans="1:11" ht="34.5" customHeight="1" x14ac:dyDescent="0.25">
      <c r="A381" s="317" t="s">
        <v>642</v>
      </c>
      <c r="B381" s="247" t="s">
        <v>179</v>
      </c>
      <c r="C381" s="247" t="s">
        <v>839</v>
      </c>
      <c r="D381" s="247" t="s">
        <v>830</v>
      </c>
      <c r="E381" s="247" t="s">
        <v>284</v>
      </c>
      <c r="F381" s="247"/>
      <c r="G381" s="318">
        <v>3000000</v>
      </c>
      <c r="H381" s="318">
        <v>3732000</v>
      </c>
      <c r="I381" s="318">
        <v>3731782.94</v>
      </c>
      <c r="J381" s="337">
        <v>124.39276466666666</v>
      </c>
      <c r="K381" s="345">
        <f t="shared" si="5"/>
        <v>99.994183815648441</v>
      </c>
    </row>
    <row r="382" spans="1:11" ht="57" customHeight="1" x14ac:dyDescent="0.25">
      <c r="A382" s="317" t="s">
        <v>1043</v>
      </c>
      <c r="B382" s="247" t="s">
        <v>179</v>
      </c>
      <c r="C382" s="247" t="s">
        <v>839</v>
      </c>
      <c r="D382" s="247" t="s">
        <v>830</v>
      </c>
      <c r="E382" s="247" t="s">
        <v>285</v>
      </c>
      <c r="F382" s="247"/>
      <c r="G382" s="318">
        <v>3000000</v>
      </c>
      <c r="H382" s="318">
        <v>3732000</v>
      </c>
      <c r="I382" s="318">
        <v>3731782.94</v>
      </c>
      <c r="J382" s="337">
        <v>124.39276466666666</v>
      </c>
      <c r="K382" s="345">
        <f t="shared" si="5"/>
        <v>99.994183815648441</v>
      </c>
    </row>
    <row r="383" spans="1:11" ht="57" customHeight="1" x14ac:dyDescent="0.25">
      <c r="A383" s="317" t="s">
        <v>903</v>
      </c>
      <c r="B383" s="247" t="s">
        <v>179</v>
      </c>
      <c r="C383" s="247" t="s">
        <v>839</v>
      </c>
      <c r="D383" s="247" t="s">
        <v>830</v>
      </c>
      <c r="E383" s="247" t="s">
        <v>286</v>
      </c>
      <c r="F383" s="247"/>
      <c r="G383" s="318">
        <v>3000000</v>
      </c>
      <c r="H383" s="318">
        <v>3732000</v>
      </c>
      <c r="I383" s="318">
        <v>3731782.94</v>
      </c>
      <c r="J383" s="337">
        <v>124.39276466666666</v>
      </c>
      <c r="K383" s="345">
        <f t="shared" si="5"/>
        <v>99.994183815648441</v>
      </c>
    </row>
    <row r="384" spans="1:11" ht="45.75" customHeight="1" x14ac:dyDescent="0.25">
      <c r="A384" s="317" t="s">
        <v>211</v>
      </c>
      <c r="B384" s="247" t="s">
        <v>179</v>
      </c>
      <c r="C384" s="247" t="s">
        <v>839</v>
      </c>
      <c r="D384" s="247" t="s">
        <v>830</v>
      </c>
      <c r="E384" s="247" t="s">
        <v>847</v>
      </c>
      <c r="F384" s="247" t="s">
        <v>212</v>
      </c>
      <c r="G384" s="318">
        <v>3000000</v>
      </c>
      <c r="H384" s="318">
        <v>3732000</v>
      </c>
      <c r="I384" s="318">
        <v>3731782.94</v>
      </c>
      <c r="J384" s="337">
        <v>124.39276466666666</v>
      </c>
      <c r="K384" s="345">
        <f t="shared" si="5"/>
        <v>99.994183815648441</v>
      </c>
    </row>
    <row r="385" spans="1:11" ht="45.75" customHeight="1" x14ac:dyDescent="0.25">
      <c r="A385" s="317" t="s">
        <v>213</v>
      </c>
      <c r="B385" s="247" t="s">
        <v>179</v>
      </c>
      <c r="C385" s="247" t="s">
        <v>839</v>
      </c>
      <c r="D385" s="247" t="s">
        <v>830</v>
      </c>
      <c r="E385" s="247" t="s">
        <v>847</v>
      </c>
      <c r="F385" s="247" t="s">
        <v>214</v>
      </c>
      <c r="G385" s="318">
        <v>3000000</v>
      </c>
      <c r="H385" s="318">
        <v>3732000</v>
      </c>
      <c r="I385" s="318">
        <v>3731782.94</v>
      </c>
      <c r="J385" s="337">
        <v>124.39276466666666</v>
      </c>
      <c r="K385" s="345">
        <f t="shared" si="5"/>
        <v>99.994183815648441</v>
      </c>
    </row>
    <row r="386" spans="1:11" ht="34.5" customHeight="1" x14ac:dyDescent="0.25">
      <c r="A386" s="317" t="s">
        <v>669</v>
      </c>
      <c r="B386" s="247" t="s">
        <v>179</v>
      </c>
      <c r="C386" s="247" t="s">
        <v>839</v>
      </c>
      <c r="D386" s="247" t="s">
        <v>830</v>
      </c>
      <c r="E386" s="247" t="s">
        <v>229</v>
      </c>
      <c r="F386" s="247"/>
      <c r="G386" s="318">
        <v>30000000</v>
      </c>
      <c r="H386" s="318">
        <v>139640000</v>
      </c>
      <c r="I386" s="318">
        <v>137219623.90000001</v>
      </c>
      <c r="J386" s="337">
        <v>457.39874633333335</v>
      </c>
      <c r="K386" s="345">
        <f t="shared" si="5"/>
        <v>98.266702878831282</v>
      </c>
    </row>
    <row r="387" spans="1:11" ht="34.5" customHeight="1" x14ac:dyDescent="0.25">
      <c r="A387" s="317" t="s">
        <v>1044</v>
      </c>
      <c r="B387" s="247" t="s">
        <v>179</v>
      </c>
      <c r="C387" s="247" t="s">
        <v>839</v>
      </c>
      <c r="D387" s="247" t="s">
        <v>830</v>
      </c>
      <c r="E387" s="247" t="s">
        <v>255</v>
      </c>
      <c r="F387" s="247"/>
      <c r="G387" s="318">
        <v>30000000</v>
      </c>
      <c r="H387" s="318">
        <v>139640000</v>
      </c>
      <c r="I387" s="318">
        <v>137219623.90000001</v>
      </c>
      <c r="J387" s="337">
        <v>457.39874633333335</v>
      </c>
      <c r="K387" s="345">
        <f t="shared" si="5"/>
        <v>98.266702878831282</v>
      </c>
    </row>
    <row r="388" spans="1:11" ht="68.25" customHeight="1" x14ac:dyDescent="0.25">
      <c r="A388" s="317" t="s">
        <v>1045</v>
      </c>
      <c r="B388" s="247" t="s">
        <v>179</v>
      </c>
      <c r="C388" s="247" t="s">
        <v>839</v>
      </c>
      <c r="D388" s="247" t="s">
        <v>830</v>
      </c>
      <c r="E388" s="247" t="s">
        <v>1046</v>
      </c>
      <c r="F388" s="247"/>
      <c r="G388" s="318">
        <v>30000000</v>
      </c>
      <c r="H388" s="318">
        <v>139640000</v>
      </c>
      <c r="I388" s="318">
        <v>137219623.90000001</v>
      </c>
      <c r="J388" s="337">
        <v>457.39874633333335</v>
      </c>
      <c r="K388" s="345">
        <f t="shared" si="5"/>
        <v>98.266702878831282</v>
      </c>
    </row>
    <row r="389" spans="1:11" ht="57" customHeight="1" x14ac:dyDescent="0.25">
      <c r="A389" s="317" t="s">
        <v>236</v>
      </c>
      <c r="B389" s="247" t="s">
        <v>179</v>
      </c>
      <c r="C389" s="247" t="s">
        <v>839</v>
      </c>
      <c r="D389" s="247" t="s">
        <v>830</v>
      </c>
      <c r="E389" s="247" t="s">
        <v>1047</v>
      </c>
      <c r="F389" s="247" t="s">
        <v>237</v>
      </c>
      <c r="G389" s="318">
        <v>30000000</v>
      </c>
      <c r="H389" s="318">
        <v>139640000</v>
      </c>
      <c r="I389" s="318">
        <v>137219623.90000001</v>
      </c>
      <c r="J389" s="337">
        <v>457.39874633333335</v>
      </c>
      <c r="K389" s="345">
        <f t="shared" si="5"/>
        <v>98.266702878831282</v>
      </c>
    </row>
    <row r="390" spans="1:11" ht="23.25" customHeight="1" x14ac:dyDescent="0.25">
      <c r="A390" s="317" t="s">
        <v>238</v>
      </c>
      <c r="B390" s="247" t="s">
        <v>179</v>
      </c>
      <c r="C390" s="247" t="s">
        <v>839</v>
      </c>
      <c r="D390" s="247" t="s">
        <v>830</v>
      </c>
      <c r="E390" s="247" t="s">
        <v>1047</v>
      </c>
      <c r="F390" s="247" t="s">
        <v>239</v>
      </c>
      <c r="G390" s="318">
        <v>30000000</v>
      </c>
      <c r="H390" s="318">
        <v>139640000</v>
      </c>
      <c r="I390" s="318">
        <v>137219623.90000001</v>
      </c>
      <c r="J390" s="337">
        <v>457.39874633333335</v>
      </c>
      <c r="K390" s="345">
        <f t="shared" si="5"/>
        <v>98.266702878831282</v>
      </c>
    </row>
    <row r="391" spans="1:11" ht="57" customHeight="1" x14ac:dyDescent="0.25">
      <c r="A391" s="317" t="s">
        <v>631</v>
      </c>
      <c r="B391" s="247" t="s">
        <v>179</v>
      </c>
      <c r="C391" s="247" t="s">
        <v>839</v>
      </c>
      <c r="D391" s="247" t="s">
        <v>830</v>
      </c>
      <c r="E391" s="247" t="s">
        <v>328</v>
      </c>
      <c r="F391" s="247"/>
      <c r="G391" s="318">
        <v>90000000</v>
      </c>
      <c r="H391" s="318">
        <v>90000000</v>
      </c>
      <c r="I391" s="318">
        <v>86371645.810000002</v>
      </c>
      <c r="J391" s="337">
        <v>95.968495344444449</v>
      </c>
      <c r="K391" s="345">
        <f t="shared" si="5"/>
        <v>95.968495344444449</v>
      </c>
    </row>
    <row r="392" spans="1:11" ht="34.5" customHeight="1" x14ac:dyDescent="0.25">
      <c r="A392" s="317" t="s">
        <v>634</v>
      </c>
      <c r="B392" s="247" t="s">
        <v>179</v>
      </c>
      <c r="C392" s="247" t="s">
        <v>839</v>
      </c>
      <c r="D392" s="247" t="s">
        <v>830</v>
      </c>
      <c r="E392" s="247" t="s">
        <v>329</v>
      </c>
      <c r="F392" s="247"/>
      <c r="G392" s="318">
        <v>90000000</v>
      </c>
      <c r="H392" s="318">
        <v>90000000</v>
      </c>
      <c r="I392" s="318">
        <v>86371645.810000002</v>
      </c>
      <c r="J392" s="337">
        <v>95.968495344444449</v>
      </c>
      <c r="K392" s="345">
        <f t="shared" si="5"/>
        <v>95.968495344444449</v>
      </c>
    </row>
    <row r="393" spans="1:11" ht="23.25" customHeight="1" x14ac:dyDescent="0.25">
      <c r="A393" s="317" t="s">
        <v>1027</v>
      </c>
      <c r="B393" s="247" t="s">
        <v>179</v>
      </c>
      <c r="C393" s="247" t="s">
        <v>839</v>
      </c>
      <c r="D393" s="247" t="s">
        <v>830</v>
      </c>
      <c r="E393" s="247" t="s">
        <v>662</v>
      </c>
      <c r="F393" s="247"/>
      <c r="G393" s="318">
        <v>90000000</v>
      </c>
      <c r="H393" s="318">
        <v>90000000</v>
      </c>
      <c r="I393" s="318">
        <v>86371645.810000002</v>
      </c>
      <c r="J393" s="337">
        <v>95.968495344444449</v>
      </c>
      <c r="K393" s="345">
        <f t="shared" si="5"/>
        <v>95.968495344444449</v>
      </c>
    </row>
    <row r="394" spans="1:11" ht="113.25" customHeight="1" x14ac:dyDescent="0.25">
      <c r="A394" s="317" t="s">
        <v>208</v>
      </c>
      <c r="B394" s="247" t="s">
        <v>179</v>
      </c>
      <c r="C394" s="247" t="s">
        <v>839</v>
      </c>
      <c r="D394" s="247" t="s">
        <v>830</v>
      </c>
      <c r="E394" s="247" t="s">
        <v>582</v>
      </c>
      <c r="F394" s="247" t="s">
        <v>189</v>
      </c>
      <c r="G394" s="318">
        <v>65411165</v>
      </c>
      <c r="H394" s="318">
        <v>65411165</v>
      </c>
      <c r="I394" s="318">
        <v>63401708.07</v>
      </c>
      <c r="J394" s="337">
        <v>96.927960341327051</v>
      </c>
      <c r="K394" s="345">
        <f t="shared" ref="K394:K457" si="6">I394/H394*100</f>
        <v>96.927960341327051</v>
      </c>
    </row>
    <row r="395" spans="1:11" ht="34.5" customHeight="1" x14ac:dyDescent="0.25">
      <c r="A395" s="317" t="s">
        <v>242</v>
      </c>
      <c r="B395" s="247" t="s">
        <v>179</v>
      </c>
      <c r="C395" s="247" t="s">
        <v>839</v>
      </c>
      <c r="D395" s="247" t="s">
        <v>830</v>
      </c>
      <c r="E395" s="247" t="s">
        <v>582</v>
      </c>
      <c r="F395" s="247" t="s">
        <v>243</v>
      </c>
      <c r="G395" s="318">
        <v>65411165</v>
      </c>
      <c r="H395" s="318">
        <v>65411165</v>
      </c>
      <c r="I395" s="318">
        <v>63401708.07</v>
      </c>
      <c r="J395" s="337">
        <v>96.927960341327051</v>
      </c>
      <c r="K395" s="345">
        <f t="shared" si="6"/>
        <v>96.927960341327051</v>
      </c>
    </row>
    <row r="396" spans="1:11" ht="45.75" customHeight="1" x14ac:dyDescent="0.25">
      <c r="A396" s="317" t="s">
        <v>211</v>
      </c>
      <c r="B396" s="247" t="s">
        <v>179</v>
      </c>
      <c r="C396" s="247" t="s">
        <v>839</v>
      </c>
      <c r="D396" s="247" t="s">
        <v>830</v>
      </c>
      <c r="E396" s="247" t="s">
        <v>1048</v>
      </c>
      <c r="F396" s="247" t="s">
        <v>212</v>
      </c>
      <c r="G396" s="318">
        <v>24428535</v>
      </c>
      <c r="H396" s="318">
        <v>24428535</v>
      </c>
      <c r="I396" s="318">
        <v>22904464.739999998</v>
      </c>
      <c r="J396" s="337">
        <v>93.761106591123848</v>
      </c>
      <c r="K396" s="345">
        <f t="shared" si="6"/>
        <v>93.761106591123848</v>
      </c>
    </row>
    <row r="397" spans="1:11" ht="45.75" customHeight="1" x14ac:dyDescent="0.25">
      <c r="A397" s="317" t="s">
        <v>213</v>
      </c>
      <c r="B397" s="247" t="s">
        <v>179</v>
      </c>
      <c r="C397" s="247" t="s">
        <v>839</v>
      </c>
      <c r="D397" s="247" t="s">
        <v>830</v>
      </c>
      <c r="E397" s="247" t="s">
        <v>1048</v>
      </c>
      <c r="F397" s="247" t="s">
        <v>214</v>
      </c>
      <c r="G397" s="318">
        <v>24428535</v>
      </c>
      <c r="H397" s="318">
        <v>24428535</v>
      </c>
      <c r="I397" s="318">
        <v>22904464.739999998</v>
      </c>
      <c r="J397" s="337">
        <v>93.761106591123848</v>
      </c>
      <c r="K397" s="345">
        <f t="shared" si="6"/>
        <v>93.761106591123848</v>
      </c>
    </row>
    <row r="398" spans="1:11" ht="23.25" customHeight="1" x14ac:dyDescent="0.25">
      <c r="A398" s="317" t="s">
        <v>215</v>
      </c>
      <c r="B398" s="247" t="s">
        <v>179</v>
      </c>
      <c r="C398" s="247" t="s">
        <v>839</v>
      </c>
      <c r="D398" s="247" t="s">
        <v>830</v>
      </c>
      <c r="E398" s="247" t="s">
        <v>582</v>
      </c>
      <c r="F398" s="247" t="s">
        <v>216</v>
      </c>
      <c r="G398" s="318">
        <v>160300</v>
      </c>
      <c r="H398" s="318">
        <v>160300</v>
      </c>
      <c r="I398" s="318">
        <v>65473</v>
      </c>
      <c r="J398" s="337">
        <v>40.844042420461633</v>
      </c>
      <c r="K398" s="345">
        <f t="shared" si="6"/>
        <v>40.844042420461633</v>
      </c>
    </row>
    <row r="399" spans="1:11" ht="23.25" customHeight="1" x14ac:dyDescent="0.25">
      <c r="A399" s="317" t="s">
        <v>217</v>
      </c>
      <c r="B399" s="247" t="s">
        <v>179</v>
      </c>
      <c r="C399" s="247" t="s">
        <v>839</v>
      </c>
      <c r="D399" s="247" t="s">
        <v>830</v>
      </c>
      <c r="E399" s="247" t="s">
        <v>582</v>
      </c>
      <c r="F399" s="247" t="s">
        <v>218</v>
      </c>
      <c r="G399" s="318">
        <v>160300</v>
      </c>
      <c r="H399" s="318">
        <v>160300</v>
      </c>
      <c r="I399" s="318">
        <v>65473</v>
      </c>
      <c r="J399" s="337">
        <v>40.844042420461633</v>
      </c>
      <c r="K399" s="345">
        <f t="shared" si="6"/>
        <v>40.844042420461633</v>
      </c>
    </row>
    <row r="400" spans="1:11" ht="79.5" customHeight="1" x14ac:dyDescent="0.25">
      <c r="A400" s="317" t="s">
        <v>618</v>
      </c>
      <c r="B400" s="247" t="s">
        <v>179</v>
      </c>
      <c r="C400" s="247" t="s">
        <v>839</v>
      </c>
      <c r="D400" s="247" t="s">
        <v>830</v>
      </c>
      <c r="E400" s="247" t="s">
        <v>261</v>
      </c>
      <c r="F400" s="247"/>
      <c r="G400" s="318">
        <v>6943800</v>
      </c>
      <c r="H400" s="318">
        <v>6943800</v>
      </c>
      <c r="I400" s="318">
        <v>3628047.11</v>
      </c>
      <c r="J400" s="337">
        <v>52.248727065871712</v>
      </c>
      <c r="K400" s="345">
        <f t="shared" si="6"/>
        <v>52.248727065871712</v>
      </c>
    </row>
    <row r="401" spans="1:11" ht="90.75" customHeight="1" x14ac:dyDescent="0.25">
      <c r="A401" s="317" t="s">
        <v>985</v>
      </c>
      <c r="B401" s="247" t="s">
        <v>179</v>
      </c>
      <c r="C401" s="247" t="s">
        <v>839</v>
      </c>
      <c r="D401" s="247" t="s">
        <v>830</v>
      </c>
      <c r="E401" s="247" t="s">
        <v>262</v>
      </c>
      <c r="F401" s="247"/>
      <c r="G401" s="318">
        <v>6943800</v>
      </c>
      <c r="H401" s="318">
        <v>6943800</v>
      </c>
      <c r="I401" s="318">
        <v>3628047.11</v>
      </c>
      <c r="J401" s="337">
        <v>52.248727065871712</v>
      </c>
      <c r="K401" s="345">
        <f t="shared" si="6"/>
        <v>52.248727065871712</v>
      </c>
    </row>
    <row r="402" spans="1:11" ht="45.75" customHeight="1" x14ac:dyDescent="0.25">
      <c r="A402" s="317" t="s">
        <v>620</v>
      </c>
      <c r="B402" s="247" t="s">
        <v>179</v>
      </c>
      <c r="C402" s="247" t="s">
        <v>839</v>
      </c>
      <c r="D402" s="247" t="s">
        <v>830</v>
      </c>
      <c r="E402" s="247" t="s">
        <v>621</v>
      </c>
      <c r="F402" s="247"/>
      <c r="G402" s="318">
        <v>6943800</v>
      </c>
      <c r="H402" s="318">
        <v>6943800</v>
      </c>
      <c r="I402" s="318">
        <v>3628047.11</v>
      </c>
      <c r="J402" s="337">
        <v>52.248727065871712</v>
      </c>
      <c r="K402" s="345">
        <f t="shared" si="6"/>
        <v>52.248727065871712</v>
      </c>
    </row>
    <row r="403" spans="1:11" ht="57" customHeight="1" x14ac:dyDescent="0.25">
      <c r="A403" s="317" t="s">
        <v>236</v>
      </c>
      <c r="B403" s="247" t="s">
        <v>179</v>
      </c>
      <c r="C403" s="247" t="s">
        <v>839</v>
      </c>
      <c r="D403" s="247" t="s">
        <v>830</v>
      </c>
      <c r="E403" s="247" t="s">
        <v>563</v>
      </c>
      <c r="F403" s="247" t="s">
        <v>237</v>
      </c>
      <c r="G403" s="318">
        <v>6943800</v>
      </c>
      <c r="H403" s="318">
        <v>6943800</v>
      </c>
      <c r="I403" s="318">
        <v>3628047.11</v>
      </c>
      <c r="J403" s="337">
        <v>52.248727065871712</v>
      </c>
      <c r="K403" s="345">
        <f t="shared" si="6"/>
        <v>52.248727065871712</v>
      </c>
    </row>
    <row r="404" spans="1:11" ht="23.25" customHeight="1" x14ac:dyDescent="0.25">
      <c r="A404" s="317" t="s">
        <v>238</v>
      </c>
      <c r="B404" s="247" t="s">
        <v>179</v>
      </c>
      <c r="C404" s="247" t="s">
        <v>839</v>
      </c>
      <c r="D404" s="247" t="s">
        <v>830</v>
      </c>
      <c r="E404" s="247" t="s">
        <v>563</v>
      </c>
      <c r="F404" s="247" t="s">
        <v>239</v>
      </c>
      <c r="G404" s="318">
        <v>6943800</v>
      </c>
      <c r="H404" s="318">
        <v>6943800</v>
      </c>
      <c r="I404" s="318">
        <v>3628047.11</v>
      </c>
      <c r="J404" s="337">
        <v>52.248727065871712</v>
      </c>
      <c r="K404" s="345">
        <f t="shared" si="6"/>
        <v>52.248727065871712</v>
      </c>
    </row>
    <row r="405" spans="1:11" ht="45.75" customHeight="1" x14ac:dyDescent="0.25">
      <c r="A405" s="317" t="s">
        <v>655</v>
      </c>
      <c r="B405" s="247" t="s">
        <v>179</v>
      </c>
      <c r="C405" s="247" t="s">
        <v>839</v>
      </c>
      <c r="D405" s="247" t="s">
        <v>830</v>
      </c>
      <c r="E405" s="247" t="s">
        <v>281</v>
      </c>
      <c r="F405" s="247"/>
      <c r="G405" s="318">
        <v>951319900</v>
      </c>
      <c r="H405" s="318">
        <v>1042950387</v>
      </c>
      <c r="I405" s="318">
        <v>987676355.38999999</v>
      </c>
      <c r="J405" s="337">
        <v>103.82168557495748</v>
      </c>
      <c r="K405" s="345">
        <f t="shared" si="6"/>
        <v>94.700224258126681</v>
      </c>
    </row>
    <row r="406" spans="1:11" ht="23.25" customHeight="1" x14ac:dyDescent="0.25">
      <c r="A406" s="317" t="s">
        <v>656</v>
      </c>
      <c r="B406" s="247" t="s">
        <v>179</v>
      </c>
      <c r="C406" s="247" t="s">
        <v>839</v>
      </c>
      <c r="D406" s="247" t="s">
        <v>830</v>
      </c>
      <c r="E406" s="247" t="s">
        <v>657</v>
      </c>
      <c r="F406" s="247"/>
      <c r="G406" s="318">
        <v>109624740</v>
      </c>
      <c r="H406" s="318">
        <v>136572140</v>
      </c>
      <c r="I406" s="318">
        <v>118944919.15000001</v>
      </c>
      <c r="J406" s="337">
        <v>108.50189396116244</v>
      </c>
      <c r="K406" s="345">
        <f t="shared" si="6"/>
        <v>87.093106361224187</v>
      </c>
    </row>
    <row r="407" spans="1:11" ht="57" customHeight="1" x14ac:dyDescent="0.25">
      <c r="A407" s="317" t="s">
        <v>665</v>
      </c>
      <c r="B407" s="247" t="s">
        <v>179</v>
      </c>
      <c r="C407" s="247" t="s">
        <v>839</v>
      </c>
      <c r="D407" s="247" t="s">
        <v>830</v>
      </c>
      <c r="E407" s="247" t="s">
        <v>666</v>
      </c>
      <c r="F407" s="247"/>
      <c r="G407" s="318">
        <v>13484740</v>
      </c>
      <c r="H407" s="318">
        <v>40432140</v>
      </c>
      <c r="I407" s="318">
        <v>37640629.299999997</v>
      </c>
      <c r="J407" s="337">
        <v>279.13500223215277</v>
      </c>
      <c r="K407" s="345">
        <f t="shared" si="6"/>
        <v>93.095812638163594</v>
      </c>
    </row>
    <row r="408" spans="1:11" ht="45.75" customHeight="1" x14ac:dyDescent="0.25">
      <c r="A408" s="317" t="s">
        <v>211</v>
      </c>
      <c r="B408" s="247" t="s">
        <v>179</v>
      </c>
      <c r="C408" s="247" t="s">
        <v>839</v>
      </c>
      <c r="D408" s="247" t="s">
        <v>830</v>
      </c>
      <c r="E408" s="247" t="s">
        <v>904</v>
      </c>
      <c r="F408" s="247" t="s">
        <v>212</v>
      </c>
      <c r="G408" s="318">
        <v>13484740</v>
      </c>
      <c r="H408" s="318">
        <v>40432140</v>
      </c>
      <c r="I408" s="318">
        <v>37640629.299999997</v>
      </c>
      <c r="J408" s="337">
        <v>279.13500223215277</v>
      </c>
      <c r="K408" s="345">
        <f t="shared" si="6"/>
        <v>93.095812638163594</v>
      </c>
    </row>
    <row r="409" spans="1:11" ht="45.75" customHeight="1" x14ac:dyDescent="0.25">
      <c r="A409" s="317" t="s">
        <v>213</v>
      </c>
      <c r="B409" s="247" t="s">
        <v>179</v>
      </c>
      <c r="C409" s="247" t="s">
        <v>839</v>
      </c>
      <c r="D409" s="247" t="s">
        <v>830</v>
      </c>
      <c r="E409" s="247" t="s">
        <v>904</v>
      </c>
      <c r="F409" s="247" t="s">
        <v>214</v>
      </c>
      <c r="G409" s="318">
        <v>13484740</v>
      </c>
      <c r="H409" s="318">
        <v>40432140</v>
      </c>
      <c r="I409" s="318">
        <v>37640629.299999997</v>
      </c>
      <c r="J409" s="337">
        <v>279.13500223215277</v>
      </c>
      <c r="K409" s="345">
        <f t="shared" si="6"/>
        <v>93.095812638163594</v>
      </c>
    </row>
    <row r="410" spans="1:11" ht="34.5" customHeight="1" x14ac:dyDescent="0.25">
      <c r="A410" s="317" t="s">
        <v>658</v>
      </c>
      <c r="B410" s="247" t="s">
        <v>179</v>
      </c>
      <c r="C410" s="247" t="s">
        <v>839</v>
      </c>
      <c r="D410" s="247" t="s">
        <v>830</v>
      </c>
      <c r="E410" s="247" t="s">
        <v>659</v>
      </c>
      <c r="F410" s="247"/>
      <c r="G410" s="318">
        <v>96140000</v>
      </c>
      <c r="H410" s="318">
        <v>96140000</v>
      </c>
      <c r="I410" s="318">
        <v>81304289.849999994</v>
      </c>
      <c r="J410" s="337">
        <v>84.568639328063227</v>
      </c>
      <c r="K410" s="345">
        <f t="shared" si="6"/>
        <v>84.568639328063227</v>
      </c>
    </row>
    <row r="411" spans="1:11" ht="45.75" customHeight="1" x14ac:dyDescent="0.25">
      <c r="A411" s="317" t="s">
        <v>211</v>
      </c>
      <c r="B411" s="247" t="s">
        <v>179</v>
      </c>
      <c r="C411" s="247" t="s">
        <v>839</v>
      </c>
      <c r="D411" s="247" t="s">
        <v>830</v>
      </c>
      <c r="E411" s="247" t="s">
        <v>1428</v>
      </c>
      <c r="F411" s="247" t="s">
        <v>212</v>
      </c>
      <c r="G411" s="318">
        <v>96140000</v>
      </c>
      <c r="H411" s="318">
        <v>96140000</v>
      </c>
      <c r="I411" s="318">
        <v>81304289.849999994</v>
      </c>
      <c r="J411" s="337">
        <v>84.568639328063227</v>
      </c>
      <c r="K411" s="345">
        <f t="shared" si="6"/>
        <v>84.568639328063227</v>
      </c>
    </row>
    <row r="412" spans="1:11" ht="45.75" customHeight="1" x14ac:dyDescent="0.25">
      <c r="A412" s="317" t="s">
        <v>213</v>
      </c>
      <c r="B412" s="247" t="s">
        <v>179</v>
      </c>
      <c r="C412" s="247" t="s">
        <v>839</v>
      </c>
      <c r="D412" s="247" t="s">
        <v>830</v>
      </c>
      <c r="E412" s="247" t="s">
        <v>1428</v>
      </c>
      <c r="F412" s="247" t="s">
        <v>214</v>
      </c>
      <c r="G412" s="318">
        <v>96140000</v>
      </c>
      <c r="H412" s="318">
        <v>96140000</v>
      </c>
      <c r="I412" s="318">
        <v>81304289.849999994</v>
      </c>
      <c r="J412" s="337">
        <v>84.568639328063227</v>
      </c>
      <c r="K412" s="345">
        <f t="shared" si="6"/>
        <v>84.568639328063227</v>
      </c>
    </row>
    <row r="413" spans="1:11" ht="79.5" customHeight="1" x14ac:dyDescent="0.25">
      <c r="A413" s="317" t="s">
        <v>976</v>
      </c>
      <c r="B413" s="247" t="s">
        <v>179</v>
      </c>
      <c r="C413" s="247" t="s">
        <v>839</v>
      </c>
      <c r="D413" s="247" t="s">
        <v>830</v>
      </c>
      <c r="E413" s="247" t="s">
        <v>667</v>
      </c>
      <c r="F413" s="247"/>
      <c r="G413" s="318">
        <v>841695160</v>
      </c>
      <c r="H413" s="318">
        <v>906378247</v>
      </c>
      <c r="I413" s="318">
        <v>868731436.24000001</v>
      </c>
      <c r="J413" s="337">
        <v>103.21212209893187</v>
      </c>
      <c r="K413" s="345">
        <f t="shared" si="6"/>
        <v>95.846456941723133</v>
      </c>
    </row>
    <row r="414" spans="1:11" ht="68.25" customHeight="1" x14ac:dyDescent="0.25">
      <c r="A414" s="317" t="s">
        <v>977</v>
      </c>
      <c r="B414" s="247" t="s">
        <v>179</v>
      </c>
      <c r="C414" s="247" t="s">
        <v>839</v>
      </c>
      <c r="D414" s="247" t="s">
        <v>830</v>
      </c>
      <c r="E414" s="247" t="s">
        <v>668</v>
      </c>
      <c r="F414" s="247"/>
      <c r="G414" s="318">
        <v>841695160</v>
      </c>
      <c r="H414" s="318">
        <v>906378247</v>
      </c>
      <c r="I414" s="318">
        <v>868731436.24000001</v>
      </c>
      <c r="J414" s="337">
        <v>103.21212209893187</v>
      </c>
      <c r="K414" s="345">
        <f t="shared" si="6"/>
        <v>95.846456941723133</v>
      </c>
    </row>
    <row r="415" spans="1:11" ht="45.75" customHeight="1" x14ac:dyDescent="0.25">
      <c r="A415" s="317" t="s">
        <v>211</v>
      </c>
      <c r="B415" s="247" t="s">
        <v>179</v>
      </c>
      <c r="C415" s="247" t="s">
        <v>839</v>
      </c>
      <c r="D415" s="247" t="s">
        <v>830</v>
      </c>
      <c r="E415" s="247" t="s">
        <v>583</v>
      </c>
      <c r="F415" s="247" t="s">
        <v>212</v>
      </c>
      <c r="G415" s="318">
        <v>303817780</v>
      </c>
      <c r="H415" s="318">
        <v>337083780</v>
      </c>
      <c r="I415" s="318">
        <v>331193476.00999999</v>
      </c>
      <c r="J415" s="337">
        <v>109.01056416448043</v>
      </c>
      <c r="K415" s="345">
        <f t="shared" si="6"/>
        <v>98.252569735037383</v>
      </c>
    </row>
    <row r="416" spans="1:11" ht="45.75" customHeight="1" x14ac:dyDescent="0.25">
      <c r="A416" s="317" t="s">
        <v>213</v>
      </c>
      <c r="B416" s="247" t="s">
        <v>179</v>
      </c>
      <c r="C416" s="247" t="s">
        <v>839</v>
      </c>
      <c r="D416" s="247" t="s">
        <v>830</v>
      </c>
      <c r="E416" s="247" t="s">
        <v>583</v>
      </c>
      <c r="F416" s="247" t="s">
        <v>214</v>
      </c>
      <c r="G416" s="318">
        <v>303817780</v>
      </c>
      <c r="H416" s="318">
        <v>337083780</v>
      </c>
      <c r="I416" s="318">
        <v>331193476.00999999</v>
      </c>
      <c r="J416" s="337">
        <v>109.01056416448043</v>
      </c>
      <c r="K416" s="345">
        <f t="shared" si="6"/>
        <v>98.252569735037383</v>
      </c>
    </row>
    <row r="417" spans="1:11" ht="57" customHeight="1" x14ac:dyDescent="0.25">
      <c r="A417" s="317" t="s">
        <v>236</v>
      </c>
      <c r="B417" s="247" t="s">
        <v>179</v>
      </c>
      <c r="C417" s="247" t="s">
        <v>839</v>
      </c>
      <c r="D417" s="247" t="s">
        <v>830</v>
      </c>
      <c r="E417" s="247" t="s">
        <v>905</v>
      </c>
      <c r="F417" s="247" t="s">
        <v>237</v>
      </c>
      <c r="G417" s="318">
        <v>537877380</v>
      </c>
      <c r="H417" s="318">
        <v>569294467</v>
      </c>
      <c r="I417" s="318">
        <v>537537960.23000002</v>
      </c>
      <c r="J417" s="337">
        <v>99.936896440969505</v>
      </c>
      <c r="K417" s="345">
        <f t="shared" si="6"/>
        <v>94.421778427367002</v>
      </c>
    </row>
    <row r="418" spans="1:11" ht="23.25" customHeight="1" x14ac:dyDescent="0.25">
      <c r="A418" s="317" t="s">
        <v>238</v>
      </c>
      <c r="B418" s="247" t="s">
        <v>179</v>
      </c>
      <c r="C418" s="247" t="s">
        <v>839</v>
      </c>
      <c r="D418" s="247" t="s">
        <v>830</v>
      </c>
      <c r="E418" s="247" t="s">
        <v>905</v>
      </c>
      <c r="F418" s="247" t="s">
        <v>239</v>
      </c>
      <c r="G418" s="318">
        <v>537877380</v>
      </c>
      <c r="H418" s="318">
        <v>569294467</v>
      </c>
      <c r="I418" s="318">
        <v>537537960.23000002</v>
      </c>
      <c r="J418" s="337">
        <v>99.936896440969505</v>
      </c>
      <c r="K418" s="345">
        <f t="shared" si="6"/>
        <v>94.421778427367002</v>
      </c>
    </row>
    <row r="419" spans="1:11" ht="34.5" customHeight="1" x14ac:dyDescent="0.25">
      <c r="A419" s="317" t="s">
        <v>906</v>
      </c>
      <c r="B419" s="247" t="s">
        <v>179</v>
      </c>
      <c r="C419" s="247" t="s">
        <v>839</v>
      </c>
      <c r="D419" s="247" t="s">
        <v>839</v>
      </c>
      <c r="E419" s="247"/>
      <c r="F419" s="247"/>
      <c r="G419" s="318">
        <v>1674000</v>
      </c>
      <c r="H419" s="318">
        <v>0</v>
      </c>
      <c r="I419" s="318">
        <v>0</v>
      </c>
      <c r="J419" s="337">
        <v>0</v>
      </c>
      <c r="K419" s="345" t="e">
        <f t="shared" si="6"/>
        <v>#DIV/0!</v>
      </c>
    </row>
    <row r="420" spans="1:11" ht="68.25" customHeight="1" x14ac:dyDescent="0.25">
      <c r="A420" s="317" t="s">
        <v>1029</v>
      </c>
      <c r="B420" s="247" t="s">
        <v>179</v>
      </c>
      <c r="C420" s="247" t="s">
        <v>839</v>
      </c>
      <c r="D420" s="247" t="s">
        <v>839</v>
      </c>
      <c r="E420" s="247" t="s">
        <v>234</v>
      </c>
      <c r="F420" s="247"/>
      <c r="G420" s="318">
        <v>1674000</v>
      </c>
      <c r="H420" s="318">
        <v>0</v>
      </c>
      <c r="I420" s="318">
        <v>0</v>
      </c>
      <c r="J420" s="337">
        <v>0</v>
      </c>
      <c r="K420" s="345" t="e">
        <f t="shared" si="6"/>
        <v>#DIV/0!</v>
      </c>
    </row>
    <row r="421" spans="1:11" ht="45.75" customHeight="1" x14ac:dyDescent="0.25">
      <c r="A421" s="317" t="s">
        <v>1042</v>
      </c>
      <c r="B421" s="247" t="s">
        <v>179</v>
      </c>
      <c r="C421" s="247" t="s">
        <v>839</v>
      </c>
      <c r="D421" s="247" t="s">
        <v>839</v>
      </c>
      <c r="E421" s="247" t="s">
        <v>605</v>
      </c>
      <c r="F421" s="247"/>
      <c r="G421" s="318">
        <v>1674000</v>
      </c>
      <c r="H421" s="318">
        <v>0</v>
      </c>
      <c r="I421" s="318">
        <v>0</v>
      </c>
      <c r="J421" s="337">
        <v>0</v>
      </c>
      <c r="K421" s="345" t="e">
        <f t="shared" si="6"/>
        <v>#DIV/0!</v>
      </c>
    </row>
    <row r="422" spans="1:11" ht="68.25" customHeight="1" x14ac:dyDescent="0.25">
      <c r="A422" s="317" t="s">
        <v>1049</v>
      </c>
      <c r="B422" s="247" t="s">
        <v>179</v>
      </c>
      <c r="C422" s="247" t="s">
        <v>839</v>
      </c>
      <c r="D422" s="247" t="s">
        <v>839</v>
      </c>
      <c r="E422" s="247" t="s">
        <v>1050</v>
      </c>
      <c r="F422" s="247"/>
      <c r="G422" s="318">
        <v>1674000</v>
      </c>
      <c r="H422" s="318">
        <v>0</v>
      </c>
      <c r="I422" s="318">
        <v>0</v>
      </c>
      <c r="J422" s="337">
        <v>0</v>
      </c>
      <c r="K422" s="345" t="e">
        <f t="shared" si="6"/>
        <v>#DIV/0!</v>
      </c>
    </row>
    <row r="423" spans="1:11" ht="113.25" customHeight="1" x14ac:dyDescent="0.25">
      <c r="A423" s="317" t="s">
        <v>208</v>
      </c>
      <c r="B423" s="247" t="s">
        <v>179</v>
      </c>
      <c r="C423" s="247" t="s">
        <v>839</v>
      </c>
      <c r="D423" s="247" t="s">
        <v>839</v>
      </c>
      <c r="E423" s="247" t="s">
        <v>1051</v>
      </c>
      <c r="F423" s="247" t="s">
        <v>189</v>
      </c>
      <c r="G423" s="318">
        <v>1674000</v>
      </c>
      <c r="H423" s="318">
        <v>0</v>
      </c>
      <c r="I423" s="318">
        <v>0</v>
      </c>
      <c r="J423" s="337">
        <v>0</v>
      </c>
      <c r="K423" s="345" t="e">
        <f t="shared" si="6"/>
        <v>#DIV/0!</v>
      </c>
    </row>
    <row r="424" spans="1:11" ht="34.5" customHeight="1" x14ac:dyDescent="0.25">
      <c r="A424" s="317" t="s">
        <v>209</v>
      </c>
      <c r="B424" s="247" t="s">
        <v>179</v>
      </c>
      <c r="C424" s="247" t="s">
        <v>839</v>
      </c>
      <c r="D424" s="247" t="s">
        <v>839</v>
      </c>
      <c r="E424" s="247" t="s">
        <v>1051</v>
      </c>
      <c r="F424" s="247" t="s">
        <v>191</v>
      </c>
      <c r="G424" s="318">
        <v>1674000</v>
      </c>
      <c r="H424" s="318">
        <v>0</v>
      </c>
      <c r="I424" s="318">
        <v>0</v>
      </c>
      <c r="J424" s="337">
        <v>0</v>
      </c>
      <c r="K424" s="345" t="e">
        <f t="shared" si="6"/>
        <v>#DIV/0!</v>
      </c>
    </row>
    <row r="425" spans="1:11" ht="15" customHeight="1" x14ac:dyDescent="0.25">
      <c r="A425" s="317" t="s">
        <v>907</v>
      </c>
      <c r="B425" s="247" t="s">
        <v>179</v>
      </c>
      <c r="C425" s="247" t="s">
        <v>832</v>
      </c>
      <c r="D425" s="247"/>
      <c r="E425" s="247"/>
      <c r="F425" s="247"/>
      <c r="G425" s="318">
        <v>14157630</v>
      </c>
      <c r="H425" s="318">
        <v>14157630</v>
      </c>
      <c r="I425" s="318">
        <v>12545659.029999999</v>
      </c>
      <c r="J425" s="337">
        <v>88.614118535376335</v>
      </c>
      <c r="K425" s="345">
        <f t="shared" si="6"/>
        <v>88.614118535376335</v>
      </c>
    </row>
    <row r="426" spans="1:11" ht="34.5" customHeight="1" x14ac:dyDescent="0.25">
      <c r="A426" s="317" t="s">
        <v>283</v>
      </c>
      <c r="B426" s="247" t="s">
        <v>179</v>
      </c>
      <c r="C426" s="247" t="s">
        <v>832</v>
      </c>
      <c r="D426" s="247" t="s">
        <v>830</v>
      </c>
      <c r="E426" s="247"/>
      <c r="F426" s="247"/>
      <c r="G426" s="318">
        <v>13305400</v>
      </c>
      <c r="H426" s="318">
        <v>13305400</v>
      </c>
      <c r="I426" s="318">
        <v>12334545.470000001</v>
      </c>
      <c r="J426" s="337">
        <v>92.703304447818184</v>
      </c>
      <c r="K426" s="345">
        <f t="shared" si="6"/>
        <v>92.703304447818184</v>
      </c>
    </row>
    <row r="427" spans="1:11" ht="34.5" customHeight="1" x14ac:dyDescent="0.25">
      <c r="A427" s="317" t="s">
        <v>669</v>
      </c>
      <c r="B427" s="247" t="s">
        <v>179</v>
      </c>
      <c r="C427" s="247" t="s">
        <v>832</v>
      </c>
      <c r="D427" s="247" t="s">
        <v>830</v>
      </c>
      <c r="E427" s="247" t="s">
        <v>229</v>
      </c>
      <c r="F427" s="247"/>
      <c r="G427" s="318">
        <v>13305400</v>
      </c>
      <c r="H427" s="318">
        <v>13305400</v>
      </c>
      <c r="I427" s="318">
        <v>12334545.470000001</v>
      </c>
      <c r="J427" s="337">
        <v>92.703304447818184</v>
      </c>
      <c r="K427" s="345">
        <f t="shared" si="6"/>
        <v>92.703304447818184</v>
      </c>
    </row>
    <row r="428" spans="1:11" ht="34.5" customHeight="1" x14ac:dyDescent="0.25">
      <c r="A428" s="317" t="s">
        <v>671</v>
      </c>
      <c r="B428" s="247" t="s">
        <v>179</v>
      </c>
      <c r="C428" s="247" t="s">
        <v>832</v>
      </c>
      <c r="D428" s="247" t="s">
        <v>830</v>
      </c>
      <c r="E428" s="247" t="s">
        <v>251</v>
      </c>
      <c r="F428" s="247"/>
      <c r="G428" s="318">
        <v>13305400</v>
      </c>
      <c r="H428" s="318">
        <v>13305400</v>
      </c>
      <c r="I428" s="318">
        <v>12334545.470000001</v>
      </c>
      <c r="J428" s="337">
        <v>92.703304447818184</v>
      </c>
      <c r="K428" s="345">
        <f t="shared" si="6"/>
        <v>92.703304447818184</v>
      </c>
    </row>
    <row r="429" spans="1:11" ht="68.25" customHeight="1" x14ac:dyDescent="0.25">
      <c r="A429" s="317" t="s">
        <v>672</v>
      </c>
      <c r="B429" s="247" t="s">
        <v>179</v>
      </c>
      <c r="C429" s="247" t="s">
        <v>832</v>
      </c>
      <c r="D429" s="247" t="s">
        <v>830</v>
      </c>
      <c r="E429" s="247" t="s">
        <v>252</v>
      </c>
      <c r="F429" s="247"/>
      <c r="G429" s="318">
        <v>11705400</v>
      </c>
      <c r="H429" s="318">
        <v>11705400</v>
      </c>
      <c r="I429" s="318">
        <v>10734545.470000001</v>
      </c>
      <c r="J429" s="337">
        <v>91.705926068310362</v>
      </c>
      <c r="K429" s="345">
        <f t="shared" si="6"/>
        <v>91.705926068310362</v>
      </c>
    </row>
    <row r="430" spans="1:11" ht="57" customHeight="1" x14ac:dyDescent="0.25">
      <c r="A430" s="317" t="s">
        <v>236</v>
      </c>
      <c r="B430" s="247" t="s">
        <v>179</v>
      </c>
      <c r="C430" s="247" t="s">
        <v>832</v>
      </c>
      <c r="D430" s="247" t="s">
        <v>830</v>
      </c>
      <c r="E430" s="247" t="s">
        <v>848</v>
      </c>
      <c r="F430" s="247" t="s">
        <v>237</v>
      </c>
      <c r="G430" s="318">
        <v>11705400</v>
      </c>
      <c r="H430" s="318">
        <v>11705400</v>
      </c>
      <c r="I430" s="318">
        <v>10734545.470000001</v>
      </c>
      <c r="J430" s="337">
        <v>91.705926068310362</v>
      </c>
      <c r="K430" s="345">
        <f t="shared" si="6"/>
        <v>91.705926068310362</v>
      </c>
    </row>
    <row r="431" spans="1:11" ht="23.25" customHeight="1" x14ac:dyDescent="0.25">
      <c r="A431" s="317" t="s">
        <v>238</v>
      </c>
      <c r="B431" s="247" t="s">
        <v>179</v>
      </c>
      <c r="C431" s="247" t="s">
        <v>832</v>
      </c>
      <c r="D431" s="247" t="s">
        <v>830</v>
      </c>
      <c r="E431" s="247" t="s">
        <v>848</v>
      </c>
      <c r="F431" s="247" t="s">
        <v>239</v>
      </c>
      <c r="G431" s="318">
        <v>11705400</v>
      </c>
      <c r="H431" s="318">
        <v>11705400</v>
      </c>
      <c r="I431" s="318">
        <v>10734545.470000001</v>
      </c>
      <c r="J431" s="337">
        <v>91.705926068310362</v>
      </c>
      <c r="K431" s="345">
        <f t="shared" si="6"/>
        <v>91.705926068310362</v>
      </c>
    </row>
    <row r="432" spans="1:11" ht="34.5" customHeight="1" x14ac:dyDescent="0.25">
      <c r="A432" s="317" t="s">
        <v>849</v>
      </c>
      <c r="B432" s="247" t="s">
        <v>179</v>
      </c>
      <c r="C432" s="247" t="s">
        <v>832</v>
      </c>
      <c r="D432" s="247" t="s">
        <v>830</v>
      </c>
      <c r="E432" s="247" t="s">
        <v>1052</v>
      </c>
      <c r="F432" s="247"/>
      <c r="G432" s="318">
        <v>1600000</v>
      </c>
      <c r="H432" s="318">
        <v>1600000</v>
      </c>
      <c r="I432" s="318">
        <v>1600000</v>
      </c>
      <c r="J432" s="337">
        <v>100</v>
      </c>
      <c r="K432" s="345">
        <f t="shared" si="6"/>
        <v>100</v>
      </c>
    </row>
    <row r="433" spans="1:11" ht="45.75" customHeight="1" x14ac:dyDescent="0.25">
      <c r="A433" s="317" t="s">
        <v>211</v>
      </c>
      <c r="B433" s="247" t="s">
        <v>179</v>
      </c>
      <c r="C433" s="247" t="s">
        <v>832</v>
      </c>
      <c r="D433" s="247" t="s">
        <v>830</v>
      </c>
      <c r="E433" s="247" t="s">
        <v>1053</v>
      </c>
      <c r="F433" s="247" t="s">
        <v>212</v>
      </c>
      <c r="G433" s="318">
        <v>1600000</v>
      </c>
      <c r="H433" s="318">
        <v>0</v>
      </c>
      <c r="I433" s="318">
        <v>0</v>
      </c>
      <c r="J433" s="337">
        <v>0</v>
      </c>
      <c r="K433" s="345" t="e">
        <f t="shared" si="6"/>
        <v>#DIV/0!</v>
      </c>
    </row>
    <row r="434" spans="1:11" ht="45.75" customHeight="1" x14ac:dyDescent="0.25">
      <c r="A434" s="317" t="s">
        <v>213</v>
      </c>
      <c r="B434" s="247" t="s">
        <v>179</v>
      </c>
      <c r="C434" s="247" t="s">
        <v>832</v>
      </c>
      <c r="D434" s="247" t="s">
        <v>830</v>
      </c>
      <c r="E434" s="247" t="s">
        <v>1053</v>
      </c>
      <c r="F434" s="247" t="s">
        <v>214</v>
      </c>
      <c r="G434" s="318">
        <v>1600000</v>
      </c>
      <c r="H434" s="318">
        <v>0</v>
      </c>
      <c r="I434" s="318">
        <v>0</v>
      </c>
      <c r="J434" s="337">
        <v>0</v>
      </c>
      <c r="K434" s="345" t="e">
        <f t="shared" si="6"/>
        <v>#DIV/0!</v>
      </c>
    </row>
    <row r="435" spans="1:11" ht="57" customHeight="1" x14ac:dyDescent="0.25">
      <c r="A435" s="317" t="s">
        <v>236</v>
      </c>
      <c r="B435" s="247" t="s">
        <v>179</v>
      </c>
      <c r="C435" s="247" t="s">
        <v>832</v>
      </c>
      <c r="D435" s="247" t="s">
        <v>830</v>
      </c>
      <c r="E435" s="247" t="s">
        <v>1053</v>
      </c>
      <c r="F435" s="247" t="s">
        <v>237</v>
      </c>
      <c r="G435" s="318">
        <v>0</v>
      </c>
      <c r="H435" s="318">
        <v>1600000</v>
      </c>
      <c r="I435" s="318">
        <v>1600000</v>
      </c>
      <c r="J435" s="337">
        <v>0</v>
      </c>
      <c r="K435" s="345">
        <f t="shared" si="6"/>
        <v>100</v>
      </c>
    </row>
    <row r="436" spans="1:11" ht="23.25" customHeight="1" x14ac:dyDescent="0.25">
      <c r="A436" s="317" t="s">
        <v>238</v>
      </c>
      <c r="B436" s="247" t="s">
        <v>179</v>
      </c>
      <c r="C436" s="247" t="s">
        <v>832</v>
      </c>
      <c r="D436" s="247" t="s">
        <v>830</v>
      </c>
      <c r="E436" s="247" t="s">
        <v>1053</v>
      </c>
      <c r="F436" s="247" t="s">
        <v>239</v>
      </c>
      <c r="G436" s="318">
        <v>0</v>
      </c>
      <c r="H436" s="318">
        <v>1600000</v>
      </c>
      <c r="I436" s="318">
        <v>1600000</v>
      </c>
      <c r="J436" s="337">
        <v>0</v>
      </c>
      <c r="K436" s="345">
        <f t="shared" si="6"/>
        <v>100</v>
      </c>
    </row>
    <row r="437" spans="1:11" ht="23.25" customHeight="1" x14ac:dyDescent="0.25">
      <c r="A437" s="317" t="s">
        <v>908</v>
      </c>
      <c r="B437" s="247" t="s">
        <v>179</v>
      </c>
      <c r="C437" s="247" t="s">
        <v>832</v>
      </c>
      <c r="D437" s="247" t="s">
        <v>839</v>
      </c>
      <c r="E437" s="247"/>
      <c r="F437" s="247"/>
      <c r="G437" s="318">
        <v>852230</v>
      </c>
      <c r="H437" s="318">
        <v>852230</v>
      </c>
      <c r="I437" s="318">
        <v>211113.56</v>
      </c>
      <c r="J437" s="337">
        <v>24.77189960456684</v>
      </c>
      <c r="K437" s="345">
        <f t="shared" si="6"/>
        <v>24.77189960456684</v>
      </c>
    </row>
    <row r="438" spans="1:11" ht="34.5" customHeight="1" x14ac:dyDescent="0.25">
      <c r="A438" s="317" t="s">
        <v>669</v>
      </c>
      <c r="B438" s="247" t="s">
        <v>179</v>
      </c>
      <c r="C438" s="247" t="s">
        <v>832</v>
      </c>
      <c r="D438" s="247" t="s">
        <v>839</v>
      </c>
      <c r="E438" s="247" t="s">
        <v>229</v>
      </c>
      <c r="F438" s="247"/>
      <c r="G438" s="318">
        <v>852230</v>
      </c>
      <c r="H438" s="318">
        <v>852230</v>
      </c>
      <c r="I438" s="318">
        <v>211113.56</v>
      </c>
      <c r="J438" s="337">
        <v>24.77189960456684</v>
      </c>
      <c r="K438" s="345">
        <f t="shared" si="6"/>
        <v>24.77189960456684</v>
      </c>
    </row>
    <row r="439" spans="1:11" ht="23.25" customHeight="1" x14ac:dyDescent="0.25">
      <c r="A439" s="317" t="s">
        <v>701</v>
      </c>
      <c r="B439" s="247" t="s">
        <v>179</v>
      </c>
      <c r="C439" s="247" t="s">
        <v>832</v>
      </c>
      <c r="D439" s="247" t="s">
        <v>839</v>
      </c>
      <c r="E439" s="247" t="s">
        <v>253</v>
      </c>
      <c r="F439" s="247"/>
      <c r="G439" s="318">
        <v>852230</v>
      </c>
      <c r="H439" s="318">
        <v>852230</v>
      </c>
      <c r="I439" s="318">
        <v>211113.56</v>
      </c>
      <c r="J439" s="337">
        <v>24.77189960456684</v>
      </c>
      <c r="K439" s="345">
        <f t="shared" si="6"/>
        <v>24.77189960456684</v>
      </c>
    </row>
    <row r="440" spans="1:11" ht="45.75" customHeight="1" x14ac:dyDescent="0.25">
      <c r="A440" s="317" t="s">
        <v>702</v>
      </c>
      <c r="B440" s="247" t="s">
        <v>179</v>
      </c>
      <c r="C440" s="247" t="s">
        <v>832</v>
      </c>
      <c r="D440" s="247" t="s">
        <v>839</v>
      </c>
      <c r="E440" s="247" t="s">
        <v>700</v>
      </c>
      <c r="F440" s="247"/>
      <c r="G440" s="318">
        <v>852230</v>
      </c>
      <c r="H440" s="318">
        <v>852230</v>
      </c>
      <c r="I440" s="318">
        <v>211113.56</v>
      </c>
      <c r="J440" s="337">
        <v>24.77189960456684</v>
      </c>
      <c r="K440" s="345">
        <f t="shared" si="6"/>
        <v>24.77189960456684</v>
      </c>
    </row>
    <row r="441" spans="1:11" ht="57" customHeight="1" x14ac:dyDescent="0.25">
      <c r="A441" s="317" t="s">
        <v>236</v>
      </c>
      <c r="B441" s="247" t="s">
        <v>179</v>
      </c>
      <c r="C441" s="247" t="s">
        <v>832</v>
      </c>
      <c r="D441" s="247" t="s">
        <v>839</v>
      </c>
      <c r="E441" s="247" t="s">
        <v>897</v>
      </c>
      <c r="F441" s="247" t="s">
        <v>237</v>
      </c>
      <c r="G441" s="318">
        <v>852230</v>
      </c>
      <c r="H441" s="318">
        <v>852230</v>
      </c>
      <c r="I441" s="318">
        <v>211113.56</v>
      </c>
      <c r="J441" s="337">
        <v>24.77189960456684</v>
      </c>
      <c r="K441" s="345">
        <f t="shared" si="6"/>
        <v>24.77189960456684</v>
      </c>
    </row>
    <row r="442" spans="1:11" ht="23.25" customHeight="1" x14ac:dyDescent="0.25">
      <c r="A442" s="317" t="s">
        <v>238</v>
      </c>
      <c r="B442" s="247" t="s">
        <v>179</v>
      </c>
      <c r="C442" s="247" t="s">
        <v>832</v>
      </c>
      <c r="D442" s="247" t="s">
        <v>839</v>
      </c>
      <c r="E442" s="247" t="s">
        <v>897</v>
      </c>
      <c r="F442" s="247" t="s">
        <v>239</v>
      </c>
      <c r="G442" s="318">
        <v>852230</v>
      </c>
      <c r="H442" s="318">
        <v>852230</v>
      </c>
      <c r="I442" s="318">
        <v>211113.56</v>
      </c>
      <c r="J442" s="337">
        <v>24.77189960456684</v>
      </c>
      <c r="K442" s="345">
        <f t="shared" si="6"/>
        <v>24.77189960456684</v>
      </c>
    </row>
    <row r="443" spans="1:11" ht="15" customHeight="1" x14ac:dyDescent="0.25">
      <c r="A443" s="317" t="s">
        <v>909</v>
      </c>
      <c r="B443" s="247" t="s">
        <v>179</v>
      </c>
      <c r="C443" s="247" t="s">
        <v>850</v>
      </c>
      <c r="D443" s="247"/>
      <c r="E443" s="247"/>
      <c r="F443" s="247"/>
      <c r="G443" s="318">
        <v>3281424690</v>
      </c>
      <c r="H443" s="318">
        <v>2855856154.96</v>
      </c>
      <c r="I443" s="318">
        <v>2821758984.0599999</v>
      </c>
      <c r="J443" s="337">
        <v>85.991886166371216</v>
      </c>
      <c r="K443" s="345">
        <f t="shared" si="6"/>
        <v>98.806061333278961</v>
      </c>
    </row>
    <row r="444" spans="1:11" ht="15" customHeight="1" x14ac:dyDescent="0.25">
      <c r="A444" s="317" t="s">
        <v>294</v>
      </c>
      <c r="B444" s="247" t="s">
        <v>179</v>
      </c>
      <c r="C444" s="247" t="s">
        <v>850</v>
      </c>
      <c r="D444" s="247" t="s">
        <v>829</v>
      </c>
      <c r="E444" s="247"/>
      <c r="F444" s="247"/>
      <c r="G444" s="318">
        <v>3281424690</v>
      </c>
      <c r="H444" s="318">
        <v>2855856154.96</v>
      </c>
      <c r="I444" s="318">
        <v>2821758984.0599999</v>
      </c>
      <c r="J444" s="337">
        <v>85.991886166371216</v>
      </c>
      <c r="K444" s="345">
        <f t="shared" si="6"/>
        <v>98.806061333278961</v>
      </c>
    </row>
    <row r="445" spans="1:11" ht="23.25" customHeight="1" x14ac:dyDescent="0.25">
      <c r="A445" s="317" t="s">
        <v>599</v>
      </c>
      <c r="B445" s="247" t="s">
        <v>179</v>
      </c>
      <c r="C445" s="247" t="s">
        <v>850</v>
      </c>
      <c r="D445" s="247" t="s">
        <v>829</v>
      </c>
      <c r="E445" s="247" t="s">
        <v>317</v>
      </c>
      <c r="F445" s="247"/>
      <c r="G445" s="318">
        <v>969152620</v>
      </c>
      <c r="H445" s="318">
        <v>0</v>
      </c>
      <c r="I445" s="318">
        <v>0</v>
      </c>
      <c r="J445" s="337">
        <v>0</v>
      </c>
      <c r="K445" s="345" t="e">
        <f t="shared" si="6"/>
        <v>#DIV/0!</v>
      </c>
    </row>
    <row r="446" spans="1:11" ht="23.25" customHeight="1" x14ac:dyDescent="0.25">
      <c r="A446" s="317" t="s">
        <v>295</v>
      </c>
      <c r="B446" s="247" t="s">
        <v>179</v>
      </c>
      <c r="C446" s="247" t="s">
        <v>850</v>
      </c>
      <c r="D446" s="247" t="s">
        <v>829</v>
      </c>
      <c r="E446" s="247" t="s">
        <v>321</v>
      </c>
      <c r="F446" s="247"/>
      <c r="G446" s="318">
        <v>969152620</v>
      </c>
      <c r="H446" s="318">
        <v>0</v>
      </c>
      <c r="I446" s="318">
        <v>0</v>
      </c>
      <c r="J446" s="337">
        <v>0</v>
      </c>
      <c r="K446" s="345" t="e">
        <f t="shared" si="6"/>
        <v>#DIV/0!</v>
      </c>
    </row>
    <row r="447" spans="1:11" ht="79.5" customHeight="1" x14ac:dyDescent="0.25">
      <c r="A447" s="317" t="s">
        <v>910</v>
      </c>
      <c r="B447" s="247" t="s">
        <v>179</v>
      </c>
      <c r="C447" s="247" t="s">
        <v>850</v>
      </c>
      <c r="D447" s="247" t="s">
        <v>829</v>
      </c>
      <c r="E447" s="247" t="s">
        <v>1062</v>
      </c>
      <c r="F447" s="247"/>
      <c r="G447" s="318">
        <v>969152620</v>
      </c>
      <c r="H447" s="318">
        <v>0</v>
      </c>
      <c r="I447" s="318">
        <v>0</v>
      </c>
      <c r="J447" s="337">
        <v>0</v>
      </c>
      <c r="K447" s="345" t="e">
        <f t="shared" si="6"/>
        <v>#DIV/0!</v>
      </c>
    </row>
    <row r="448" spans="1:11" ht="45.75" customHeight="1" x14ac:dyDescent="0.25">
      <c r="A448" s="317" t="s">
        <v>211</v>
      </c>
      <c r="B448" s="247" t="s">
        <v>179</v>
      </c>
      <c r="C448" s="247" t="s">
        <v>850</v>
      </c>
      <c r="D448" s="247" t="s">
        <v>829</v>
      </c>
      <c r="E448" s="247" t="s">
        <v>1063</v>
      </c>
      <c r="F448" s="247" t="s">
        <v>212</v>
      </c>
      <c r="G448" s="318">
        <v>969152620</v>
      </c>
      <c r="H448" s="318">
        <v>0</v>
      </c>
      <c r="I448" s="318">
        <v>0</v>
      </c>
      <c r="J448" s="337">
        <v>0</v>
      </c>
      <c r="K448" s="345" t="e">
        <f t="shared" si="6"/>
        <v>#DIV/0!</v>
      </c>
    </row>
    <row r="449" spans="1:11" ht="45.75" customHeight="1" x14ac:dyDescent="0.25">
      <c r="A449" s="317" t="s">
        <v>213</v>
      </c>
      <c r="B449" s="247" t="s">
        <v>179</v>
      </c>
      <c r="C449" s="247" t="s">
        <v>850</v>
      </c>
      <c r="D449" s="247" t="s">
        <v>829</v>
      </c>
      <c r="E449" s="247" t="s">
        <v>1063</v>
      </c>
      <c r="F449" s="247" t="s">
        <v>214</v>
      </c>
      <c r="G449" s="318">
        <v>969152620</v>
      </c>
      <c r="H449" s="318">
        <v>0</v>
      </c>
      <c r="I449" s="318">
        <v>0</v>
      </c>
      <c r="J449" s="337">
        <v>0</v>
      </c>
      <c r="K449" s="345" t="e">
        <f t="shared" si="6"/>
        <v>#DIV/0!</v>
      </c>
    </row>
    <row r="450" spans="1:11" ht="57" customHeight="1" x14ac:dyDescent="0.25">
      <c r="A450" s="317" t="s">
        <v>1413</v>
      </c>
      <c r="B450" s="247" t="s">
        <v>179</v>
      </c>
      <c r="C450" s="247" t="s">
        <v>850</v>
      </c>
      <c r="D450" s="247" t="s">
        <v>829</v>
      </c>
      <c r="E450" s="247" t="s">
        <v>628</v>
      </c>
      <c r="F450" s="247"/>
      <c r="G450" s="318">
        <v>2312272070</v>
      </c>
      <c r="H450" s="318">
        <v>2855856154.96</v>
      </c>
      <c r="I450" s="318">
        <v>2821758984.0599999</v>
      </c>
      <c r="J450" s="337">
        <v>122.0340383240455</v>
      </c>
      <c r="K450" s="345">
        <f t="shared" si="6"/>
        <v>98.806061333278961</v>
      </c>
    </row>
    <row r="451" spans="1:11" ht="57" customHeight="1" x14ac:dyDescent="0.25">
      <c r="A451" s="317" t="s">
        <v>1436</v>
      </c>
      <c r="B451" s="247" t="s">
        <v>179</v>
      </c>
      <c r="C451" s="247" t="s">
        <v>850</v>
      </c>
      <c r="D451" s="247" t="s">
        <v>829</v>
      </c>
      <c r="E451" s="247" t="s">
        <v>673</v>
      </c>
      <c r="F451" s="247"/>
      <c r="G451" s="318">
        <v>2312272070</v>
      </c>
      <c r="H451" s="318">
        <v>2855856154.96</v>
      </c>
      <c r="I451" s="318">
        <v>2821758984.0599999</v>
      </c>
      <c r="J451" s="337">
        <v>122.0340383240455</v>
      </c>
      <c r="K451" s="345">
        <f t="shared" si="6"/>
        <v>98.806061333278961</v>
      </c>
    </row>
    <row r="452" spans="1:11" ht="45.75" customHeight="1" x14ac:dyDescent="0.25">
      <c r="A452" s="317" t="s">
        <v>678</v>
      </c>
      <c r="B452" s="247" t="s">
        <v>179</v>
      </c>
      <c r="C452" s="247" t="s">
        <v>850</v>
      </c>
      <c r="D452" s="247" t="s">
        <v>829</v>
      </c>
      <c r="E452" s="247" t="s">
        <v>679</v>
      </c>
      <c r="F452" s="247"/>
      <c r="G452" s="318">
        <v>526046510</v>
      </c>
      <c r="H452" s="318">
        <v>586126584</v>
      </c>
      <c r="I452" s="318">
        <v>578701068.09000003</v>
      </c>
      <c r="J452" s="337">
        <v>110.00948720104617</v>
      </c>
      <c r="K452" s="345">
        <f t="shared" si="6"/>
        <v>98.733120777541799</v>
      </c>
    </row>
    <row r="453" spans="1:11" ht="45.75" customHeight="1" x14ac:dyDescent="0.25">
      <c r="A453" s="317" t="s">
        <v>244</v>
      </c>
      <c r="B453" s="247" t="s">
        <v>179</v>
      </c>
      <c r="C453" s="247" t="s">
        <v>850</v>
      </c>
      <c r="D453" s="247" t="s">
        <v>829</v>
      </c>
      <c r="E453" s="247" t="s">
        <v>1437</v>
      </c>
      <c r="F453" s="247" t="s">
        <v>245</v>
      </c>
      <c r="G453" s="318">
        <v>526046510</v>
      </c>
      <c r="H453" s="318">
        <v>586126584</v>
      </c>
      <c r="I453" s="318">
        <v>578701068.09000003</v>
      </c>
      <c r="J453" s="337">
        <v>110.00948720104617</v>
      </c>
      <c r="K453" s="345">
        <f t="shared" si="6"/>
        <v>98.733120777541799</v>
      </c>
    </row>
    <row r="454" spans="1:11" ht="15" customHeight="1" x14ac:dyDescent="0.25">
      <c r="A454" s="317" t="s">
        <v>246</v>
      </c>
      <c r="B454" s="247" t="s">
        <v>179</v>
      </c>
      <c r="C454" s="247" t="s">
        <v>850</v>
      </c>
      <c r="D454" s="247" t="s">
        <v>829</v>
      </c>
      <c r="E454" s="247" t="s">
        <v>1437</v>
      </c>
      <c r="F454" s="247" t="s">
        <v>247</v>
      </c>
      <c r="G454" s="318">
        <v>526046510</v>
      </c>
      <c r="H454" s="318">
        <v>586126584</v>
      </c>
      <c r="I454" s="318">
        <v>578701068.09000003</v>
      </c>
      <c r="J454" s="337">
        <v>110.00948720104617</v>
      </c>
      <c r="K454" s="345">
        <f t="shared" si="6"/>
        <v>98.733120777541799</v>
      </c>
    </row>
    <row r="455" spans="1:11" ht="79.5" customHeight="1" x14ac:dyDescent="0.25">
      <c r="A455" s="317" t="s">
        <v>910</v>
      </c>
      <c r="B455" s="247" t="s">
        <v>179</v>
      </c>
      <c r="C455" s="247" t="s">
        <v>850</v>
      </c>
      <c r="D455" s="247" t="s">
        <v>829</v>
      </c>
      <c r="E455" s="247" t="s">
        <v>1438</v>
      </c>
      <c r="F455" s="247"/>
      <c r="G455" s="318">
        <v>0</v>
      </c>
      <c r="H455" s="318">
        <v>891978295.96000004</v>
      </c>
      <c r="I455" s="318">
        <v>865306642.49000001</v>
      </c>
      <c r="J455" s="337">
        <v>0</v>
      </c>
      <c r="K455" s="345">
        <f t="shared" si="6"/>
        <v>97.009831563076943</v>
      </c>
    </row>
    <row r="456" spans="1:11" ht="45.75" customHeight="1" x14ac:dyDescent="0.25">
      <c r="A456" s="317" t="s">
        <v>211</v>
      </c>
      <c r="B456" s="247" t="s">
        <v>179</v>
      </c>
      <c r="C456" s="247" t="s">
        <v>850</v>
      </c>
      <c r="D456" s="247" t="s">
        <v>829</v>
      </c>
      <c r="E456" s="247" t="s">
        <v>1439</v>
      </c>
      <c r="F456" s="247" t="s">
        <v>212</v>
      </c>
      <c r="G456" s="318">
        <v>0</v>
      </c>
      <c r="H456" s="318">
        <v>891978295.96000004</v>
      </c>
      <c r="I456" s="318">
        <v>865306642.49000001</v>
      </c>
      <c r="J456" s="337">
        <v>0</v>
      </c>
      <c r="K456" s="345">
        <f t="shared" si="6"/>
        <v>97.009831563076943</v>
      </c>
    </row>
    <row r="457" spans="1:11" ht="45.75" customHeight="1" x14ac:dyDescent="0.25">
      <c r="A457" s="317" t="s">
        <v>213</v>
      </c>
      <c r="B457" s="247" t="s">
        <v>179</v>
      </c>
      <c r="C457" s="247" t="s">
        <v>850</v>
      </c>
      <c r="D457" s="247" t="s">
        <v>829</v>
      </c>
      <c r="E457" s="247" t="s">
        <v>1439</v>
      </c>
      <c r="F457" s="247" t="s">
        <v>214</v>
      </c>
      <c r="G457" s="318">
        <v>0</v>
      </c>
      <c r="H457" s="318">
        <v>891978295.96000004</v>
      </c>
      <c r="I457" s="318">
        <v>865306642.49000001</v>
      </c>
      <c r="J457" s="337">
        <v>0</v>
      </c>
      <c r="K457" s="345">
        <f t="shared" si="6"/>
        <v>97.009831563076943</v>
      </c>
    </row>
    <row r="458" spans="1:11" ht="23.25" customHeight="1" x14ac:dyDescent="0.25">
      <c r="A458" s="317" t="s">
        <v>302</v>
      </c>
      <c r="B458" s="247" t="s">
        <v>179</v>
      </c>
      <c r="C458" s="247" t="s">
        <v>850</v>
      </c>
      <c r="D458" s="247" t="s">
        <v>829</v>
      </c>
      <c r="E458" s="247" t="s">
        <v>680</v>
      </c>
      <c r="F458" s="247"/>
      <c r="G458" s="318">
        <v>1786225560</v>
      </c>
      <c r="H458" s="318">
        <v>1377751275</v>
      </c>
      <c r="I458" s="318">
        <v>1377751273.48</v>
      </c>
      <c r="J458" s="337">
        <v>77.131987377898682</v>
      </c>
      <c r="K458" s="345">
        <f t="shared" ref="K458:K521" si="7">I458/H458*100</f>
        <v>99.999999889675294</v>
      </c>
    </row>
    <row r="459" spans="1:11" ht="45.75" customHeight="1" x14ac:dyDescent="0.25">
      <c r="A459" s="317" t="s">
        <v>244</v>
      </c>
      <c r="B459" s="247" t="s">
        <v>179</v>
      </c>
      <c r="C459" s="247" t="s">
        <v>850</v>
      </c>
      <c r="D459" s="247" t="s">
        <v>829</v>
      </c>
      <c r="E459" s="247" t="s">
        <v>1072</v>
      </c>
      <c r="F459" s="247" t="s">
        <v>245</v>
      </c>
      <c r="G459" s="318">
        <v>1786225560</v>
      </c>
      <c r="H459" s="318">
        <v>1377751275</v>
      </c>
      <c r="I459" s="318">
        <v>1377751273.48</v>
      </c>
      <c r="J459" s="337">
        <v>77.131987377898682</v>
      </c>
      <c r="K459" s="345">
        <f t="shared" si="7"/>
        <v>99.999999889675294</v>
      </c>
    </row>
    <row r="460" spans="1:11" ht="15" customHeight="1" x14ac:dyDescent="0.25">
      <c r="A460" s="317" t="s">
        <v>246</v>
      </c>
      <c r="B460" s="247" t="s">
        <v>179</v>
      </c>
      <c r="C460" s="247" t="s">
        <v>850</v>
      </c>
      <c r="D460" s="247" t="s">
        <v>829</v>
      </c>
      <c r="E460" s="247" t="s">
        <v>1072</v>
      </c>
      <c r="F460" s="247" t="s">
        <v>247</v>
      </c>
      <c r="G460" s="318">
        <v>1786225560</v>
      </c>
      <c r="H460" s="318">
        <v>1377751275</v>
      </c>
      <c r="I460" s="318">
        <v>1377751273.48</v>
      </c>
      <c r="J460" s="337">
        <v>77.131987377898682</v>
      </c>
      <c r="K460" s="345">
        <f t="shared" si="7"/>
        <v>99.999999889675294</v>
      </c>
    </row>
    <row r="461" spans="1:11" ht="15" customHeight="1" x14ac:dyDescent="0.25">
      <c r="A461" s="317" t="s">
        <v>914</v>
      </c>
      <c r="B461" s="247" t="s">
        <v>179</v>
      </c>
      <c r="C461" s="247" t="s">
        <v>840</v>
      </c>
      <c r="D461" s="247"/>
      <c r="E461" s="247"/>
      <c r="F461" s="247"/>
      <c r="G461" s="318">
        <v>303765910</v>
      </c>
      <c r="H461" s="318">
        <v>18302810</v>
      </c>
      <c r="I461" s="318">
        <v>18302809.079999998</v>
      </c>
      <c r="J461" s="337">
        <v>6.0253005612117567</v>
      </c>
      <c r="K461" s="345">
        <f t="shared" si="7"/>
        <v>99.999994973449418</v>
      </c>
    </row>
    <row r="462" spans="1:11" ht="15" customHeight="1" x14ac:dyDescent="0.25">
      <c r="A462" s="317" t="s">
        <v>315</v>
      </c>
      <c r="B462" s="247" t="s">
        <v>179</v>
      </c>
      <c r="C462" s="247" t="s">
        <v>840</v>
      </c>
      <c r="D462" s="247" t="s">
        <v>828</v>
      </c>
      <c r="E462" s="247"/>
      <c r="F462" s="247"/>
      <c r="G462" s="318">
        <v>303765910</v>
      </c>
      <c r="H462" s="318">
        <v>18302810</v>
      </c>
      <c r="I462" s="318">
        <v>18302809.079999998</v>
      </c>
      <c r="J462" s="337">
        <v>6.0253005612117567</v>
      </c>
      <c r="K462" s="345">
        <f t="shared" si="7"/>
        <v>99.999994973449418</v>
      </c>
    </row>
    <row r="463" spans="1:11" ht="23.25" customHeight="1" x14ac:dyDescent="0.25">
      <c r="A463" s="317" t="s">
        <v>967</v>
      </c>
      <c r="B463" s="247" t="s">
        <v>179</v>
      </c>
      <c r="C463" s="247" t="s">
        <v>840</v>
      </c>
      <c r="D463" s="247" t="s">
        <v>828</v>
      </c>
      <c r="E463" s="247" t="s">
        <v>289</v>
      </c>
      <c r="F463" s="247"/>
      <c r="G463" s="318">
        <v>303765910</v>
      </c>
      <c r="H463" s="318">
        <v>17722810</v>
      </c>
      <c r="I463" s="318">
        <v>17722809.079999998</v>
      </c>
      <c r="J463" s="337">
        <v>5.8343640601409152</v>
      </c>
      <c r="K463" s="345">
        <f t="shared" si="7"/>
        <v>99.999994808949594</v>
      </c>
    </row>
    <row r="464" spans="1:11" ht="68.25" customHeight="1" x14ac:dyDescent="0.25">
      <c r="A464" s="317" t="s">
        <v>1102</v>
      </c>
      <c r="B464" s="247" t="s">
        <v>179</v>
      </c>
      <c r="C464" s="247" t="s">
        <v>840</v>
      </c>
      <c r="D464" s="247" t="s">
        <v>828</v>
      </c>
      <c r="E464" s="247" t="s">
        <v>309</v>
      </c>
      <c r="F464" s="247"/>
      <c r="G464" s="318">
        <v>0</v>
      </c>
      <c r="H464" s="318">
        <v>17722810</v>
      </c>
      <c r="I464" s="318">
        <v>17722809.079999998</v>
      </c>
      <c r="J464" s="337">
        <v>0</v>
      </c>
      <c r="K464" s="345">
        <f t="shared" si="7"/>
        <v>99.999994808949594</v>
      </c>
    </row>
    <row r="465" spans="1:11" ht="113.25" customHeight="1" x14ac:dyDescent="0.25">
      <c r="A465" s="317" t="s">
        <v>1105</v>
      </c>
      <c r="B465" s="247" t="s">
        <v>179</v>
      </c>
      <c r="C465" s="247" t="s">
        <v>840</v>
      </c>
      <c r="D465" s="247" t="s">
        <v>828</v>
      </c>
      <c r="E465" s="247" t="s">
        <v>314</v>
      </c>
      <c r="F465" s="247"/>
      <c r="G465" s="318">
        <v>0</v>
      </c>
      <c r="H465" s="318">
        <v>17722810</v>
      </c>
      <c r="I465" s="318">
        <v>17722809.079999998</v>
      </c>
      <c r="J465" s="337">
        <v>0</v>
      </c>
      <c r="K465" s="345">
        <f t="shared" si="7"/>
        <v>99.999994808949594</v>
      </c>
    </row>
    <row r="466" spans="1:11" ht="45.75" customHeight="1" x14ac:dyDescent="0.25">
      <c r="A466" s="317" t="s">
        <v>211</v>
      </c>
      <c r="B466" s="247" t="s">
        <v>179</v>
      </c>
      <c r="C466" s="247" t="s">
        <v>840</v>
      </c>
      <c r="D466" s="247" t="s">
        <v>828</v>
      </c>
      <c r="E466" s="247" t="s">
        <v>1106</v>
      </c>
      <c r="F466" s="247" t="s">
        <v>212</v>
      </c>
      <c r="G466" s="318">
        <v>0</v>
      </c>
      <c r="H466" s="318">
        <v>17722810</v>
      </c>
      <c r="I466" s="318">
        <v>17722809.079999998</v>
      </c>
      <c r="J466" s="337">
        <v>0</v>
      </c>
      <c r="K466" s="345">
        <f t="shared" si="7"/>
        <v>99.999994808949594</v>
      </c>
    </row>
    <row r="467" spans="1:11" ht="45.75" customHeight="1" x14ac:dyDescent="0.25">
      <c r="A467" s="317" t="s">
        <v>213</v>
      </c>
      <c r="B467" s="247" t="s">
        <v>179</v>
      </c>
      <c r="C467" s="247" t="s">
        <v>840</v>
      </c>
      <c r="D467" s="247" t="s">
        <v>828</v>
      </c>
      <c r="E467" s="247" t="s">
        <v>1106</v>
      </c>
      <c r="F467" s="247" t="s">
        <v>214</v>
      </c>
      <c r="G467" s="318">
        <v>0</v>
      </c>
      <c r="H467" s="318">
        <v>17722810</v>
      </c>
      <c r="I467" s="318">
        <v>17722809.079999998</v>
      </c>
      <c r="J467" s="337">
        <v>0</v>
      </c>
      <c r="K467" s="345">
        <f t="shared" si="7"/>
        <v>99.999994808949594</v>
      </c>
    </row>
    <row r="468" spans="1:11" ht="45.75" customHeight="1" x14ac:dyDescent="0.25">
      <c r="A468" s="317" t="s">
        <v>1073</v>
      </c>
      <c r="B468" s="247" t="s">
        <v>179</v>
      </c>
      <c r="C468" s="247" t="s">
        <v>840</v>
      </c>
      <c r="D468" s="247" t="s">
        <v>828</v>
      </c>
      <c r="E468" s="247" t="s">
        <v>685</v>
      </c>
      <c r="F468" s="247"/>
      <c r="G468" s="318">
        <v>303765910</v>
      </c>
      <c r="H468" s="318">
        <v>0</v>
      </c>
      <c r="I468" s="318">
        <v>0</v>
      </c>
      <c r="J468" s="337">
        <v>0</v>
      </c>
      <c r="K468" s="345" t="e">
        <f t="shared" si="7"/>
        <v>#DIV/0!</v>
      </c>
    </row>
    <row r="469" spans="1:11" ht="23.25" customHeight="1" x14ac:dyDescent="0.25">
      <c r="A469" s="317" t="s">
        <v>307</v>
      </c>
      <c r="B469" s="247" t="s">
        <v>179</v>
      </c>
      <c r="C469" s="247" t="s">
        <v>840</v>
      </c>
      <c r="D469" s="247" t="s">
        <v>828</v>
      </c>
      <c r="E469" s="247" t="s">
        <v>686</v>
      </c>
      <c r="F469" s="247"/>
      <c r="G469" s="318">
        <v>303765910</v>
      </c>
      <c r="H469" s="318">
        <v>0</v>
      </c>
      <c r="I469" s="318">
        <v>0</v>
      </c>
      <c r="J469" s="337">
        <v>0</v>
      </c>
      <c r="K469" s="345" t="e">
        <f t="shared" si="7"/>
        <v>#DIV/0!</v>
      </c>
    </row>
    <row r="470" spans="1:11" ht="45.75" customHeight="1" x14ac:dyDescent="0.25">
      <c r="A470" s="317" t="s">
        <v>211</v>
      </c>
      <c r="B470" s="247" t="s">
        <v>179</v>
      </c>
      <c r="C470" s="247" t="s">
        <v>840</v>
      </c>
      <c r="D470" s="247" t="s">
        <v>828</v>
      </c>
      <c r="E470" s="247" t="s">
        <v>587</v>
      </c>
      <c r="F470" s="247" t="s">
        <v>212</v>
      </c>
      <c r="G470" s="318">
        <v>303765910</v>
      </c>
      <c r="H470" s="318">
        <v>0</v>
      </c>
      <c r="I470" s="318">
        <v>0</v>
      </c>
      <c r="J470" s="337">
        <v>0</v>
      </c>
      <c r="K470" s="345" t="e">
        <f t="shared" si="7"/>
        <v>#DIV/0!</v>
      </c>
    </row>
    <row r="471" spans="1:11" ht="45.75" customHeight="1" x14ac:dyDescent="0.25">
      <c r="A471" s="317" t="s">
        <v>213</v>
      </c>
      <c r="B471" s="247" t="s">
        <v>179</v>
      </c>
      <c r="C471" s="247" t="s">
        <v>840</v>
      </c>
      <c r="D471" s="247" t="s">
        <v>828</v>
      </c>
      <c r="E471" s="247" t="s">
        <v>587</v>
      </c>
      <c r="F471" s="247" t="s">
        <v>214</v>
      </c>
      <c r="G471" s="318">
        <v>303765910</v>
      </c>
      <c r="H471" s="318">
        <v>0</v>
      </c>
      <c r="I471" s="318">
        <v>0</v>
      </c>
      <c r="J471" s="337">
        <v>0</v>
      </c>
      <c r="K471" s="345" t="e">
        <f t="shared" si="7"/>
        <v>#DIV/0!</v>
      </c>
    </row>
    <row r="472" spans="1:11" ht="57" customHeight="1" x14ac:dyDescent="0.25">
      <c r="A472" s="317" t="s">
        <v>1413</v>
      </c>
      <c r="B472" s="247" t="s">
        <v>179</v>
      </c>
      <c r="C472" s="247" t="s">
        <v>840</v>
      </c>
      <c r="D472" s="247" t="s">
        <v>828</v>
      </c>
      <c r="E472" s="247" t="s">
        <v>628</v>
      </c>
      <c r="F472" s="247"/>
      <c r="G472" s="318">
        <v>0</v>
      </c>
      <c r="H472" s="318">
        <v>580000</v>
      </c>
      <c r="I472" s="318">
        <v>580000</v>
      </c>
      <c r="J472" s="337">
        <v>0</v>
      </c>
      <c r="K472" s="345">
        <f t="shared" si="7"/>
        <v>100</v>
      </c>
    </row>
    <row r="473" spans="1:11" ht="57" customHeight="1" x14ac:dyDescent="0.25">
      <c r="A473" s="317" t="s">
        <v>1455</v>
      </c>
      <c r="B473" s="247" t="s">
        <v>179</v>
      </c>
      <c r="C473" s="247" t="s">
        <v>840</v>
      </c>
      <c r="D473" s="247" t="s">
        <v>828</v>
      </c>
      <c r="E473" s="247" t="s">
        <v>1456</v>
      </c>
      <c r="F473" s="247"/>
      <c r="G473" s="318">
        <v>0</v>
      </c>
      <c r="H473" s="318">
        <v>580000</v>
      </c>
      <c r="I473" s="318">
        <v>580000</v>
      </c>
      <c r="J473" s="337">
        <v>0</v>
      </c>
      <c r="K473" s="345">
        <f t="shared" si="7"/>
        <v>100</v>
      </c>
    </row>
    <row r="474" spans="1:11" ht="34.5" customHeight="1" x14ac:dyDescent="0.25">
      <c r="A474" s="317" t="s">
        <v>1457</v>
      </c>
      <c r="B474" s="247" t="s">
        <v>179</v>
      </c>
      <c r="C474" s="247" t="s">
        <v>840</v>
      </c>
      <c r="D474" s="247" t="s">
        <v>828</v>
      </c>
      <c r="E474" s="247" t="s">
        <v>1458</v>
      </c>
      <c r="F474" s="247"/>
      <c r="G474" s="318">
        <v>0</v>
      </c>
      <c r="H474" s="318">
        <v>580000</v>
      </c>
      <c r="I474" s="318">
        <v>580000</v>
      </c>
      <c r="J474" s="337">
        <v>0</v>
      </c>
      <c r="K474" s="345">
        <f t="shared" si="7"/>
        <v>100</v>
      </c>
    </row>
    <row r="475" spans="1:11" ht="45.75" customHeight="1" x14ac:dyDescent="0.25">
      <c r="A475" s="317" t="s">
        <v>211</v>
      </c>
      <c r="B475" s="247" t="s">
        <v>179</v>
      </c>
      <c r="C475" s="247" t="s">
        <v>840</v>
      </c>
      <c r="D475" s="247" t="s">
        <v>828</v>
      </c>
      <c r="E475" s="247" t="s">
        <v>1459</v>
      </c>
      <c r="F475" s="247" t="s">
        <v>212</v>
      </c>
      <c r="G475" s="318">
        <v>0</v>
      </c>
      <c r="H475" s="318">
        <v>580000</v>
      </c>
      <c r="I475" s="318">
        <v>580000</v>
      </c>
      <c r="J475" s="337">
        <v>0</v>
      </c>
      <c r="K475" s="345">
        <f t="shared" si="7"/>
        <v>100</v>
      </c>
    </row>
    <row r="476" spans="1:11" ht="45.75" customHeight="1" x14ac:dyDescent="0.25">
      <c r="A476" s="317" t="s">
        <v>213</v>
      </c>
      <c r="B476" s="247" t="s">
        <v>179</v>
      </c>
      <c r="C476" s="247" t="s">
        <v>840</v>
      </c>
      <c r="D476" s="247" t="s">
        <v>828</v>
      </c>
      <c r="E476" s="247" t="s">
        <v>1459</v>
      </c>
      <c r="F476" s="247" t="s">
        <v>214</v>
      </c>
      <c r="G476" s="318">
        <v>0</v>
      </c>
      <c r="H476" s="318">
        <v>580000</v>
      </c>
      <c r="I476" s="318">
        <v>580000</v>
      </c>
      <c r="J476" s="337">
        <v>0</v>
      </c>
      <c r="K476" s="345">
        <f t="shared" si="7"/>
        <v>100</v>
      </c>
    </row>
    <row r="477" spans="1:11" ht="15" customHeight="1" x14ac:dyDescent="0.25">
      <c r="A477" s="317" t="s">
        <v>915</v>
      </c>
      <c r="B477" s="247" t="s">
        <v>179</v>
      </c>
      <c r="C477" s="247" t="s">
        <v>842</v>
      </c>
      <c r="D477" s="247"/>
      <c r="E477" s="247"/>
      <c r="F477" s="247"/>
      <c r="G477" s="318">
        <v>63766700</v>
      </c>
      <c r="H477" s="318">
        <v>62388300</v>
      </c>
      <c r="I477" s="318">
        <v>59456297.840000004</v>
      </c>
      <c r="J477" s="337">
        <v>93.240355608805231</v>
      </c>
      <c r="K477" s="345">
        <f t="shared" si="7"/>
        <v>95.300397414258768</v>
      </c>
    </row>
    <row r="478" spans="1:11" ht="15" customHeight="1" x14ac:dyDescent="0.25">
      <c r="A478" s="317" t="s">
        <v>320</v>
      </c>
      <c r="B478" s="247" t="s">
        <v>179</v>
      </c>
      <c r="C478" s="247" t="s">
        <v>842</v>
      </c>
      <c r="D478" s="247" t="s">
        <v>828</v>
      </c>
      <c r="E478" s="247"/>
      <c r="F478" s="247"/>
      <c r="G478" s="318">
        <v>17000000</v>
      </c>
      <c r="H478" s="318">
        <v>17130000</v>
      </c>
      <c r="I478" s="318">
        <v>16953939.52</v>
      </c>
      <c r="J478" s="337">
        <v>99.729056</v>
      </c>
      <c r="K478" s="345">
        <f t="shared" si="7"/>
        <v>98.972209690601289</v>
      </c>
    </row>
    <row r="479" spans="1:11" ht="34.5" customHeight="1" x14ac:dyDescent="0.25">
      <c r="A479" s="317" t="s">
        <v>602</v>
      </c>
      <c r="B479" s="247" t="s">
        <v>179</v>
      </c>
      <c r="C479" s="247" t="s">
        <v>842</v>
      </c>
      <c r="D479" s="247" t="s">
        <v>828</v>
      </c>
      <c r="E479" s="247" t="s">
        <v>311</v>
      </c>
      <c r="F479" s="247"/>
      <c r="G479" s="318">
        <v>14000000</v>
      </c>
      <c r="H479" s="318">
        <v>13210000</v>
      </c>
      <c r="I479" s="318">
        <v>13120391.130000001</v>
      </c>
      <c r="J479" s="337">
        <v>93.717079500000011</v>
      </c>
      <c r="K479" s="345">
        <f t="shared" si="7"/>
        <v>99.321658819076461</v>
      </c>
    </row>
    <row r="480" spans="1:11" ht="23.25" customHeight="1" x14ac:dyDescent="0.25">
      <c r="A480" s="317" t="s">
        <v>603</v>
      </c>
      <c r="B480" s="247" t="s">
        <v>179</v>
      </c>
      <c r="C480" s="247" t="s">
        <v>842</v>
      </c>
      <c r="D480" s="247" t="s">
        <v>828</v>
      </c>
      <c r="E480" s="247" t="s">
        <v>340</v>
      </c>
      <c r="F480" s="247"/>
      <c r="G480" s="318">
        <v>14000000</v>
      </c>
      <c r="H480" s="318">
        <v>13210000</v>
      </c>
      <c r="I480" s="318">
        <v>13120391.130000001</v>
      </c>
      <c r="J480" s="337">
        <v>93.717079500000011</v>
      </c>
      <c r="K480" s="345">
        <f t="shared" si="7"/>
        <v>99.321658819076461</v>
      </c>
    </row>
    <row r="481" spans="1:11" ht="68.25" customHeight="1" x14ac:dyDescent="0.25">
      <c r="A481" s="317" t="s">
        <v>689</v>
      </c>
      <c r="B481" s="247" t="s">
        <v>179</v>
      </c>
      <c r="C481" s="247" t="s">
        <v>842</v>
      </c>
      <c r="D481" s="247" t="s">
        <v>828</v>
      </c>
      <c r="E481" s="247" t="s">
        <v>1111</v>
      </c>
      <c r="F481" s="247"/>
      <c r="G481" s="318">
        <v>14000000</v>
      </c>
      <c r="H481" s="318">
        <v>13210000</v>
      </c>
      <c r="I481" s="318">
        <v>13120391.130000001</v>
      </c>
      <c r="J481" s="337">
        <v>93.717079500000011</v>
      </c>
      <c r="K481" s="345">
        <f t="shared" si="7"/>
        <v>99.321658819076461</v>
      </c>
    </row>
    <row r="482" spans="1:11" ht="23.25" customHeight="1" x14ac:dyDescent="0.25">
      <c r="A482" s="317" t="s">
        <v>298</v>
      </c>
      <c r="B482" s="247" t="s">
        <v>179</v>
      </c>
      <c r="C482" s="247" t="s">
        <v>842</v>
      </c>
      <c r="D482" s="247" t="s">
        <v>828</v>
      </c>
      <c r="E482" s="247" t="s">
        <v>1112</v>
      </c>
      <c r="F482" s="247" t="s">
        <v>299</v>
      </c>
      <c r="G482" s="318">
        <v>14000000</v>
      </c>
      <c r="H482" s="318">
        <v>13210000</v>
      </c>
      <c r="I482" s="318">
        <v>13120391.130000001</v>
      </c>
      <c r="J482" s="337">
        <v>93.717079500000011</v>
      </c>
      <c r="K482" s="345">
        <f t="shared" si="7"/>
        <v>99.321658819076461</v>
      </c>
    </row>
    <row r="483" spans="1:11" ht="34.5" customHeight="1" x14ac:dyDescent="0.25">
      <c r="A483" s="317" t="s">
        <v>322</v>
      </c>
      <c r="B483" s="247" t="s">
        <v>179</v>
      </c>
      <c r="C483" s="247" t="s">
        <v>842</v>
      </c>
      <c r="D483" s="247" t="s">
        <v>828</v>
      </c>
      <c r="E483" s="247" t="s">
        <v>1112</v>
      </c>
      <c r="F483" s="247" t="s">
        <v>323</v>
      </c>
      <c r="G483" s="318">
        <v>14000000</v>
      </c>
      <c r="H483" s="318">
        <v>13210000</v>
      </c>
      <c r="I483" s="318">
        <v>13120391.130000001</v>
      </c>
      <c r="J483" s="337">
        <v>93.717079500000011</v>
      </c>
      <c r="K483" s="345">
        <f t="shared" si="7"/>
        <v>99.321658819076461</v>
      </c>
    </row>
    <row r="484" spans="1:11" ht="15" customHeight="1" x14ac:dyDescent="0.25">
      <c r="A484" s="317" t="s">
        <v>598</v>
      </c>
      <c r="B484" s="247" t="s">
        <v>179</v>
      </c>
      <c r="C484" s="247" t="s">
        <v>842</v>
      </c>
      <c r="D484" s="247" t="s">
        <v>828</v>
      </c>
      <c r="E484" s="247" t="s">
        <v>207</v>
      </c>
      <c r="F484" s="247"/>
      <c r="G484" s="318">
        <v>3000000</v>
      </c>
      <c r="H484" s="318">
        <v>3920000</v>
      </c>
      <c r="I484" s="318">
        <v>3833548.39</v>
      </c>
      <c r="J484" s="337">
        <v>127.78494633333332</v>
      </c>
      <c r="K484" s="345">
        <f t="shared" si="7"/>
        <v>97.794601785714292</v>
      </c>
    </row>
    <row r="485" spans="1:11" ht="23.25" customHeight="1" x14ac:dyDescent="0.25">
      <c r="A485" s="317" t="s">
        <v>298</v>
      </c>
      <c r="B485" s="247" t="s">
        <v>179</v>
      </c>
      <c r="C485" s="247" t="s">
        <v>842</v>
      </c>
      <c r="D485" s="247" t="s">
        <v>828</v>
      </c>
      <c r="E485" s="247" t="s">
        <v>589</v>
      </c>
      <c r="F485" s="247" t="s">
        <v>299</v>
      </c>
      <c r="G485" s="318">
        <v>3000000</v>
      </c>
      <c r="H485" s="318">
        <v>3920000</v>
      </c>
      <c r="I485" s="318">
        <v>3833548.39</v>
      </c>
      <c r="J485" s="337">
        <v>127.78494633333332</v>
      </c>
      <c r="K485" s="345">
        <f t="shared" si="7"/>
        <v>97.794601785714292</v>
      </c>
    </row>
    <row r="486" spans="1:11" ht="45.75" customHeight="1" x14ac:dyDescent="0.25">
      <c r="A486" s="317" t="s">
        <v>300</v>
      </c>
      <c r="B486" s="247" t="s">
        <v>179</v>
      </c>
      <c r="C486" s="247" t="s">
        <v>842</v>
      </c>
      <c r="D486" s="247" t="s">
        <v>828</v>
      </c>
      <c r="E486" s="247" t="s">
        <v>589</v>
      </c>
      <c r="F486" s="247" t="s">
        <v>301</v>
      </c>
      <c r="G486" s="318">
        <v>3000000</v>
      </c>
      <c r="H486" s="318">
        <v>3920000</v>
      </c>
      <c r="I486" s="318">
        <v>3833548.39</v>
      </c>
      <c r="J486" s="337">
        <v>127.78494633333332</v>
      </c>
      <c r="K486" s="345">
        <f t="shared" si="7"/>
        <v>97.794601785714292</v>
      </c>
    </row>
    <row r="487" spans="1:11" ht="23.25" customHeight="1" x14ac:dyDescent="0.25">
      <c r="A487" s="317" t="s">
        <v>324</v>
      </c>
      <c r="B487" s="247" t="s">
        <v>179</v>
      </c>
      <c r="C487" s="247" t="s">
        <v>842</v>
      </c>
      <c r="D487" s="247" t="s">
        <v>830</v>
      </c>
      <c r="E487" s="247"/>
      <c r="F487" s="247"/>
      <c r="G487" s="318">
        <v>46766700</v>
      </c>
      <c r="H487" s="318">
        <v>45258300</v>
      </c>
      <c r="I487" s="318">
        <v>42502358.32</v>
      </c>
      <c r="J487" s="337">
        <v>90.881670761460612</v>
      </c>
      <c r="K487" s="345">
        <f t="shared" si="7"/>
        <v>93.910638092902303</v>
      </c>
    </row>
    <row r="488" spans="1:11" ht="23.25" customHeight="1" x14ac:dyDescent="0.25">
      <c r="A488" s="317" t="s">
        <v>690</v>
      </c>
      <c r="B488" s="247" t="s">
        <v>179</v>
      </c>
      <c r="C488" s="247" t="s">
        <v>842</v>
      </c>
      <c r="D488" s="247" t="s">
        <v>830</v>
      </c>
      <c r="E488" s="247" t="s">
        <v>316</v>
      </c>
      <c r="F488" s="247"/>
      <c r="G488" s="318">
        <v>2436700</v>
      </c>
      <c r="H488" s="318">
        <v>2436700</v>
      </c>
      <c r="I488" s="318">
        <v>1800637.88</v>
      </c>
      <c r="J488" s="337">
        <v>73.896576517421096</v>
      </c>
      <c r="K488" s="345">
        <f t="shared" si="7"/>
        <v>73.896576517421096</v>
      </c>
    </row>
    <row r="489" spans="1:11" ht="45.75" customHeight="1" x14ac:dyDescent="0.25">
      <c r="A489" s="317" t="s">
        <v>691</v>
      </c>
      <c r="B489" s="247" t="s">
        <v>179</v>
      </c>
      <c r="C489" s="247" t="s">
        <v>842</v>
      </c>
      <c r="D489" s="247" t="s">
        <v>830</v>
      </c>
      <c r="E489" s="247" t="s">
        <v>692</v>
      </c>
      <c r="F489" s="247"/>
      <c r="G489" s="318">
        <v>2436700</v>
      </c>
      <c r="H489" s="318">
        <v>2436700</v>
      </c>
      <c r="I489" s="318">
        <v>1800637.88</v>
      </c>
      <c r="J489" s="337">
        <v>73.896576517421096</v>
      </c>
      <c r="K489" s="345">
        <f t="shared" si="7"/>
        <v>73.896576517421096</v>
      </c>
    </row>
    <row r="490" spans="1:11" ht="45.75" customHeight="1" x14ac:dyDescent="0.25">
      <c r="A490" s="317" t="s">
        <v>1113</v>
      </c>
      <c r="B490" s="247" t="s">
        <v>179</v>
      </c>
      <c r="C490" s="247" t="s">
        <v>842</v>
      </c>
      <c r="D490" s="247" t="s">
        <v>830</v>
      </c>
      <c r="E490" s="247" t="s">
        <v>1114</v>
      </c>
      <c r="F490" s="247"/>
      <c r="G490" s="318">
        <v>2436700</v>
      </c>
      <c r="H490" s="318">
        <v>2436700</v>
      </c>
      <c r="I490" s="318">
        <v>1800637.88</v>
      </c>
      <c r="J490" s="337">
        <v>73.896576517421096</v>
      </c>
      <c r="K490" s="345">
        <f t="shared" si="7"/>
        <v>73.896576517421096</v>
      </c>
    </row>
    <row r="491" spans="1:11" ht="23.25" customHeight="1" x14ac:dyDescent="0.25">
      <c r="A491" s="317" t="s">
        <v>298</v>
      </c>
      <c r="B491" s="247" t="s">
        <v>179</v>
      </c>
      <c r="C491" s="247" t="s">
        <v>842</v>
      </c>
      <c r="D491" s="247" t="s">
        <v>830</v>
      </c>
      <c r="E491" s="247" t="s">
        <v>1115</v>
      </c>
      <c r="F491" s="247" t="s">
        <v>299</v>
      </c>
      <c r="G491" s="318">
        <v>2436700</v>
      </c>
      <c r="H491" s="318">
        <v>2436700</v>
      </c>
      <c r="I491" s="318">
        <v>1800637.88</v>
      </c>
      <c r="J491" s="337">
        <v>73.896576517421096</v>
      </c>
      <c r="K491" s="345">
        <f t="shared" si="7"/>
        <v>73.896576517421096</v>
      </c>
    </row>
    <row r="492" spans="1:11" ht="45.75" customHeight="1" x14ac:dyDescent="0.25">
      <c r="A492" s="317" t="s">
        <v>300</v>
      </c>
      <c r="B492" s="247" t="s">
        <v>179</v>
      </c>
      <c r="C492" s="247" t="s">
        <v>842</v>
      </c>
      <c r="D492" s="247" t="s">
        <v>830</v>
      </c>
      <c r="E492" s="247" t="s">
        <v>1115</v>
      </c>
      <c r="F492" s="247" t="s">
        <v>301</v>
      </c>
      <c r="G492" s="318">
        <v>2436700</v>
      </c>
      <c r="H492" s="318">
        <v>2436700</v>
      </c>
      <c r="I492" s="318">
        <v>1800637.88</v>
      </c>
      <c r="J492" s="337">
        <v>73.896576517421096</v>
      </c>
      <c r="K492" s="345">
        <f t="shared" si="7"/>
        <v>73.896576517421096</v>
      </c>
    </row>
    <row r="493" spans="1:11" ht="34.5" customHeight="1" x14ac:dyDescent="0.25">
      <c r="A493" s="317" t="s">
        <v>602</v>
      </c>
      <c r="B493" s="247" t="s">
        <v>179</v>
      </c>
      <c r="C493" s="247" t="s">
        <v>842</v>
      </c>
      <c r="D493" s="247" t="s">
        <v>830</v>
      </c>
      <c r="E493" s="247" t="s">
        <v>311</v>
      </c>
      <c r="F493" s="247"/>
      <c r="G493" s="318">
        <v>44330000</v>
      </c>
      <c r="H493" s="318">
        <v>41741600</v>
      </c>
      <c r="I493" s="318">
        <v>39621720.439999998</v>
      </c>
      <c r="J493" s="337">
        <v>89.379021971576805</v>
      </c>
      <c r="K493" s="345">
        <f t="shared" si="7"/>
        <v>94.921422370009765</v>
      </c>
    </row>
    <row r="494" spans="1:11" ht="23.25" customHeight="1" x14ac:dyDescent="0.25">
      <c r="A494" s="317" t="s">
        <v>603</v>
      </c>
      <c r="B494" s="247" t="s">
        <v>179</v>
      </c>
      <c r="C494" s="247" t="s">
        <v>842</v>
      </c>
      <c r="D494" s="247" t="s">
        <v>830</v>
      </c>
      <c r="E494" s="247" t="s">
        <v>340</v>
      </c>
      <c r="F494" s="247"/>
      <c r="G494" s="318">
        <v>43330000</v>
      </c>
      <c r="H494" s="318">
        <v>41441600</v>
      </c>
      <c r="I494" s="318">
        <v>39323220.280000001</v>
      </c>
      <c r="J494" s="337">
        <v>90.752873944149542</v>
      </c>
      <c r="K494" s="345">
        <f t="shared" si="7"/>
        <v>94.888277190069886</v>
      </c>
    </row>
    <row r="495" spans="1:11" ht="57" customHeight="1" x14ac:dyDescent="0.25">
      <c r="A495" s="317" t="s">
        <v>1116</v>
      </c>
      <c r="B495" s="247" t="s">
        <v>179</v>
      </c>
      <c r="C495" s="247" t="s">
        <v>842</v>
      </c>
      <c r="D495" s="247" t="s">
        <v>830</v>
      </c>
      <c r="E495" s="247" t="s">
        <v>1117</v>
      </c>
      <c r="F495" s="247"/>
      <c r="G495" s="318">
        <v>21200000</v>
      </c>
      <c r="H495" s="318">
        <v>24475900</v>
      </c>
      <c r="I495" s="318">
        <v>22390720.280000001</v>
      </c>
      <c r="J495" s="337">
        <v>105.61660509433963</v>
      </c>
      <c r="K495" s="345">
        <f t="shared" si="7"/>
        <v>91.480682140391167</v>
      </c>
    </row>
    <row r="496" spans="1:11" ht="23.25" customHeight="1" x14ac:dyDescent="0.25">
      <c r="A496" s="317" t="s">
        <v>298</v>
      </c>
      <c r="B496" s="247" t="s">
        <v>179</v>
      </c>
      <c r="C496" s="247" t="s">
        <v>842</v>
      </c>
      <c r="D496" s="247" t="s">
        <v>830</v>
      </c>
      <c r="E496" s="247" t="s">
        <v>1118</v>
      </c>
      <c r="F496" s="247" t="s">
        <v>299</v>
      </c>
      <c r="G496" s="318">
        <v>21200000</v>
      </c>
      <c r="H496" s="318">
        <v>24475900</v>
      </c>
      <c r="I496" s="318">
        <v>22390720.280000001</v>
      </c>
      <c r="J496" s="337">
        <v>105.61660509433963</v>
      </c>
      <c r="K496" s="345">
        <f t="shared" si="7"/>
        <v>91.480682140391167</v>
      </c>
    </row>
    <row r="497" spans="1:11" ht="45.75" customHeight="1" x14ac:dyDescent="0.25">
      <c r="A497" s="317" t="s">
        <v>300</v>
      </c>
      <c r="B497" s="247" t="s">
        <v>179</v>
      </c>
      <c r="C497" s="247" t="s">
        <v>842</v>
      </c>
      <c r="D497" s="247" t="s">
        <v>830</v>
      </c>
      <c r="E497" s="247" t="s">
        <v>1118</v>
      </c>
      <c r="F497" s="247" t="s">
        <v>301</v>
      </c>
      <c r="G497" s="318">
        <v>21200000</v>
      </c>
      <c r="H497" s="318">
        <v>24475900</v>
      </c>
      <c r="I497" s="318">
        <v>22390720.280000001</v>
      </c>
      <c r="J497" s="337">
        <v>105.61660509433963</v>
      </c>
      <c r="K497" s="345">
        <f t="shared" si="7"/>
        <v>91.480682140391167</v>
      </c>
    </row>
    <row r="498" spans="1:11" ht="34.5" customHeight="1" x14ac:dyDescent="0.25">
      <c r="A498" s="317" t="s">
        <v>612</v>
      </c>
      <c r="B498" s="247" t="s">
        <v>179</v>
      </c>
      <c r="C498" s="247" t="s">
        <v>842</v>
      </c>
      <c r="D498" s="247" t="s">
        <v>830</v>
      </c>
      <c r="E498" s="247" t="s">
        <v>613</v>
      </c>
      <c r="F498" s="247"/>
      <c r="G498" s="318">
        <v>22130000</v>
      </c>
      <c r="H498" s="318">
        <v>16965700</v>
      </c>
      <c r="I498" s="318">
        <v>16932500</v>
      </c>
      <c r="J498" s="337">
        <v>76.51378219611388</v>
      </c>
      <c r="K498" s="345">
        <f t="shared" si="7"/>
        <v>99.804311051120791</v>
      </c>
    </row>
    <row r="499" spans="1:11" ht="23.25" customHeight="1" x14ac:dyDescent="0.25">
      <c r="A499" s="317" t="s">
        <v>298</v>
      </c>
      <c r="B499" s="247" t="s">
        <v>179</v>
      </c>
      <c r="C499" s="247" t="s">
        <v>842</v>
      </c>
      <c r="D499" s="247" t="s">
        <v>830</v>
      </c>
      <c r="E499" s="247" t="s">
        <v>557</v>
      </c>
      <c r="F499" s="247" t="s">
        <v>299</v>
      </c>
      <c r="G499" s="318">
        <v>22130000</v>
      </c>
      <c r="H499" s="318">
        <v>16965700</v>
      </c>
      <c r="I499" s="318">
        <v>16932500</v>
      </c>
      <c r="J499" s="337">
        <v>76.51378219611388</v>
      </c>
      <c r="K499" s="345">
        <f t="shared" si="7"/>
        <v>99.804311051120791</v>
      </c>
    </row>
    <row r="500" spans="1:11" ht="45.75" customHeight="1" x14ac:dyDescent="0.25">
      <c r="A500" s="317" t="s">
        <v>300</v>
      </c>
      <c r="B500" s="247" t="s">
        <v>179</v>
      </c>
      <c r="C500" s="247" t="s">
        <v>842</v>
      </c>
      <c r="D500" s="247" t="s">
        <v>830</v>
      </c>
      <c r="E500" s="247" t="s">
        <v>557</v>
      </c>
      <c r="F500" s="247" t="s">
        <v>301</v>
      </c>
      <c r="G500" s="318">
        <v>22130000</v>
      </c>
      <c r="H500" s="318">
        <v>16965700</v>
      </c>
      <c r="I500" s="318">
        <v>16932500</v>
      </c>
      <c r="J500" s="337">
        <v>76.51378219611388</v>
      </c>
      <c r="K500" s="345">
        <f t="shared" si="7"/>
        <v>99.804311051120791</v>
      </c>
    </row>
    <row r="501" spans="1:11" ht="57" customHeight="1" x14ac:dyDescent="0.25">
      <c r="A501" s="317" t="s">
        <v>1119</v>
      </c>
      <c r="B501" s="247" t="s">
        <v>179</v>
      </c>
      <c r="C501" s="247" t="s">
        <v>842</v>
      </c>
      <c r="D501" s="247" t="s">
        <v>830</v>
      </c>
      <c r="E501" s="247" t="s">
        <v>1120</v>
      </c>
      <c r="F501" s="247"/>
      <c r="G501" s="318">
        <v>1000000</v>
      </c>
      <c r="H501" s="318">
        <v>300000</v>
      </c>
      <c r="I501" s="318">
        <v>298500.15999999997</v>
      </c>
      <c r="J501" s="337">
        <v>29.850015999999997</v>
      </c>
      <c r="K501" s="345">
        <f t="shared" si="7"/>
        <v>99.500053333333327</v>
      </c>
    </row>
    <row r="502" spans="1:11" ht="90.75" customHeight="1" x14ac:dyDescent="0.25">
      <c r="A502" s="317" t="s">
        <v>1121</v>
      </c>
      <c r="B502" s="247" t="s">
        <v>179</v>
      </c>
      <c r="C502" s="247" t="s">
        <v>842</v>
      </c>
      <c r="D502" s="247" t="s">
        <v>830</v>
      </c>
      <c r="E502" s="247" t="s">
        <v>1122</v>
      </c>
      <c r="F502" s="247"/>
      <c r="G502" s="318">
        <v>1000000</v>
      </c>
      <c r="H502" s="318">
        <v>300000</v>
      </c>
      <c r="I502" s="318">
        <v>298500.15999999997</v>
      </c>
      <c r="J502" s="337">
        <v>29.850015999999997</v>
      </c>
      <c r="K502" s="345">
        <f t="shared" si="7"/>
        <v>99.500053333333327</v>
      </c>
    </row>
    <row r="503" spans="1:11" ht="45.75" customHeight="1" x14ac:dyDescent="0.25">
      <c r="A503" s="317" t="s">
        <v>211</v>
      </c>
      <c r="B503" s="247" t="s">
        <v>179</v>
      </c>
      <c r="C503" s="247" t="s">
        <v>842</v>
      </c>
      <c r="D503" s="247" t="s">
        <v>830</v>
      </c>
      <c r="E503" s="247" t="s">
        <v>1123</v>
      </c>
      <c r="F503" s="247" t="s">
        <v>212</v>
      </c>
      <c r="G503" s="318">
        <v>1000000</v>
      </c>
      <c r="H503" s="318">
        <v>300000</v>
      </c>
      <c r="I503" s="318">
        <v>298500.15999999997</v>
      </c>
      <c r="J503" s="337">
        <v>29.850015999999997</v>
      </c>
      <c r="K503" s="345">
        <f t="shared" si="7"/>
        <v>99.500053333333327</v>
      </c>
    </row>
    <row r="504" spans="1:11" ht="45.75" customHeight="1" x14ac:dyDescent="0.25">
      <c r="A504" s="317" t="s">
        <v>213</v>
      </c>
      <c r="B504" s="247" t="s">
        <v>179</v>
      </c>
      <c r="C504" s="247" t="s">
        <v>842</v>
      </c>
      <c r="D504" s="247" t="s">
        <v>830</v>
      </c>
      <c r="E504" s="247" t="s">
        <v>1123</v>
      </c>
      <c r="F504" s="247" t="s">
        <v>214</v>
      </c>
      <c r="G504" s="318">
        <v>1000000</v>
      </c>
      <c r="H504" s="318">
        <v>300000</v>
      </c>
      <c r="I504" s="318">
        <v>298500.15999999997</v>
      </c>
      <c r="J504" s="337">
        <v>29.850015999999997</v>
      </c>
      <c r="K504" s="345">
        <f t="shared" si="7"/>
        <v>99.500053333333327</v>
      </c>
    </row>
    <row r="505" spans="1:11" ht="15" customHeight="1" x14ac:dyDescent="0.25">
      <c r="A505" s="317" t="s">
        <v>598</v>
      </c>
      <c r="B505" s="247" t="s">
        <v>179</v>
      </c>
      <c r="C505" s="247" t="s">
        <v>842</v>
      </c>
      <c r="D505" s="247" t="s">
        <v>830</v>
      </c>
      <c r="E505" s="247" t="s">
        <v>207</v>
      </c>
      <c r="F505" s="247"/>
      <c r="G505" s="318">
        <v>0</v>
      </c>
      <c r="H505" s="318">
        <v>1080000</v>
      </c>
      <c r="I505" s="318">
        <v>1080000</v>
      </c>
      <c r="J505" s="337">
        <v>0</v>
      </c>
      <c r="K505" s="345">
        <f t="shared" si="7"/>
        <v>100</v>
      </c>
    </row>
    <row r="506" spans="1:11" ht="23.25" customHeight="1" x14ac:dyDescent="0.25">
      <c r="A506" s="317" t="s">
        <v>298</v>
      </c>
      <c r="B506" s="247" t="s">
        <v>179</v>
      </c>
      <c r="C506" s="247" t="s">
        <v>842</v>
      </c>
      <c r="D506" s="247" t="s">
        <v>830</v>
      </c>
      <c r="E506" s="247" t="s">
        <v>556</v>
      </c>
      <c r="F506" s="247" t="s">
        <v>299</v>
      </c>
      <c r="G506" s="318">
        <v>0</v>
      </c>
      <c r="H506" s="318">
        <v>1080000</v>
      </c>
      <c r="I506" s="318">
        <v>1080000</v>
      </c>
      <c r="J506" s="337">
        <v>0</v>
      </c>
      <c r="K506" s="345">
        <f t="shared" si="7"/>
        <v>100</v>
      </c>
    </row>
    <row r="507" spans="1:11" ht="45.75" customHeight="1" x14ac:dyDescent="0.25">
      <c r="A507" s="317" t="s">
        <v>300</v>
      </c>
      <c r="B507" s="247" t="s">
        <v>179</v>
      </c>
      <c r="C507" s="247" t="s">
        <v>842</v>
      </c>
      <c r="D507" s="247" t="s">
        <v>830</v>
      </c>
      <c r="E507" s="247" t="s">
        <v>556</v>
      </c>
      <c r="F507" s="247" t="s">
        <v>301</v>
      </c>
      <c r="G507" s="318">
        <v>0</v>
      </c>
      <c r="H507" s="318">
        <v>1080000</v>
      </c>
      <c r="I507" s="318">
        <v>1080000</v>
      </c>
      <c r="J507" s="337">
        <v>0</v>
      </c>
      <c r="K507" s="345">
        <f t="shared" si="7"/>
        <v>100</v>
      </c>
    </row>
    <row r="508" spans="1:11" ht="15" customHeight="1" x14ac:dyDescent="0.25">
      <c r="A508" s="317" t="s">
        <v>916</v>
      </c>
      <c r="B508" s="247" t="s">
        <v>179</v>
      </c>
      <c r="C508" s="247" t="s">
        <v>833</v>
      </c>
      <c r="D508" s="247"/>
      <c r="E508" s="247"/>
      <c r="F508" s="247"/>
      <c r="G508" s="318">
        <v>4140000</v>
      </c>
      <c r="H508" s="318">
        <v>7704160</v>
      </c>
      <c r="I508" s="318">
        <v>7700000</v>
      </c>
      <c r="J508" s="337">
        <v>185.9903381642512</v>
      </c>
      <c r="K508" s="345">
        <f t="shared" si="7"/>
        <v>99.946003198272109</v>
      </c>
    </row>
    <row r="509" spans="1:11" ht="15" customHeight="1" x14ac:dyDescent="0.25">
      <c r="A509" s="317" t="s">
        <v>339</v>
      </c>
      <c r="B509" s="247" t="s">
        <v>179</v>
      </c>
      <c r="C509" s="247" t="s">
        <v>833</v>
      </c>
      <c r="D509" s="247" t="s">
        <v>828</v>
      </c>
      <c r="E509" s="247"/>
      <c r="F509" s="247"/>
      <c r="G509" s="318">
        <v>4140000</v>
      </c>
      <c r="H509" s="318">
        <v>7704160</v>
      </c>
      <c r="I509" s="318">
        <v>7700000</v>
      </c>
      <c r="J509" s="337">
        <v>185.9903381642512</v>
      </c>
      <c r="K509" s="345">
        <f t="shared" si="7"/>
        <v>99.946003198272109</v>
      </c>
    </row>
    <row r="510" spans="1:11" ht="79.5" customHeight="1" x14ac:dyDescent="0.25">
      <c r="A510" s="317" t="s">
        <v>618</v>
      </c>
      <c r="B510" s="247" t="s">
        <v>179</v>
      </c>
      <c r="C510" s="247" t="s">
        <v>833</v>
      </c>
      <c r="D510" s="247" t="s">
        <v>828</v>
      </c>
      <c r="E510" s="247" t="s">
        <v>261</v>
      </c>
      <c r="F510" s="247"/>
      <c r="G510" s="318">
        <v>4140000</v>
      </c>
      <c r="H510" s="318">
        <v>7704160</v>
      </c>
      <c r="I510" s="318">
        <v>7700000</v>
      </c>
      <c r="J510" s="337">
        <v>185.9903381642512</v>
      </c>
      <c r="K510" s="345">
        <f t="shared" si="7"/>
        <v>99.946003198272109</v>
      </c>
    </row>
    <row r="511" spans="1:11" ht="23.25" customHeight="1" x14ac:dyDescent="0.25">
      <c r="A511" s="317" t="s">
        <v>986</v>
      </c>
      <c r="B511" s="247" t="s">
        <v>179</v>
      </c>
      <c r="C511" s="247" t="s">
        <v>833</v>
      </c>
      <c r="D511" s="247" t="s">
        <v>828</v>
      </c>
      <c r="E511" s="247" t="s">
        <v>265</v>
      </c>
      <c r="F511" s="247"/>
      <c r="G511" s="318">
        <v>4140000</v>
      </c>
      <c r="H511" s="318">
        <v>7704160</v>
      </c>
      <c r="I511" s="318">
        <v>7700000</v>
      </c>
      <c r="J511" s="337">
        <v>185.9903381642512</v>
      </c>
      <c r="K511" s="345">
        <f t="shared" si="7"/>
        <v>99.946003198272109</v>
      </c>
    </row>
    <row r="512" spans="1:11" ht="34.5" customHeight="1" x14ac:dyDescent="0.25">
      <c r="A512" s="317" t="s">
        <v>987</v>
      </c>
      <c r="B512" s="247" t="s">
        <v>179</v>
      </c>
      <c r="C512" s="247" t="s">
        <v>833</v>
      </c>
      <c r="D512" s="247" t="s">
        <v>828</v>
      </c>
      <c r="E512" s="247" t="s">
        <v>988</v>
      </c>
      <c r="F512" s="247"/>
      <c r="G512" s="318">
        <v>4140000</v>
      </c>
      <c r="H512" s="318">
        <v>7704160</v>
      </c>
      <c r="I512" s="318">
        <v>7700000</v>
      </c>
      <c r="J512" s="337">
        <v>185.9903381642512</v>
      </c>
      <c r="K512" s="345">
        <f t="shared" si="7"/>
        <v>99.946003198272109</v>
      </c>
    </row>
    <row r="513" spans="1:11" ht="45.75" customHeight="1" x14ac:dyDescent="0.25">
      <c r="A513" s="317" t="s">
        <v>211</v>
      </c>
      <c r="B513" s="247" t="s">
        <v>179</v>
      </c>
      <c r="C513" s="247" t="s">
        <v>833</v>
      </c>
      <c r="D513" s="247" t="s">
        <v>828</v>
      </c>
      <c r="E513" s="247" t="s">
        <v>1412</v>
      </c>
      <c r="F513" s="247" t="s">
        <v>212</v>
      </c>
      <c r="G513" s="318">
        <v>4140000</v>
      </c>
      <c r="H513" s="318">
        <v>7704160</v>
      </c>
      <c r="I513" s="318">
        <v>7700000</v>
      </c>
      <c r="J513" s="337">
        <v>185.9903381642512</v>
      </c>
      <c r="K513" s="345">
        <f t="shared" si="7"/>
        <v>99.946003198272109</v>
      </c>
    </row>
    <row r="514" spans="1:11" ht="45.75" customHeight="1" x14ac:dyDescent="0.25">
      <c r="A514" s="317" t="s">
        <v>213</v>
      </c>
      <c r="B514" s="247" t="s">
        <v>179</v>
      </c>
      <c r="C514" s="247" t="s">
        <v>833</v>
      </c>
      <c r="D514" s="247" t="s">
        <v>828</v>
      </c>
      <c r="E514" s="247" t="s">
        <v>1412</v>
      </c>
      <c r="F514" s="247" t="s">
        <v>214</v>
      </c>
      <c r="G514" s="318">
        <v>4140000</v>
      </c>
      <c r="H514" s="318">
        <v>7704160</v>
      </c>
      <c r="I514" s="318">
        <v>7700000</v>
      </c>
      <c r="J514" s="337">
        <v>185.9903381642512</v>
      </c>
      <c r="K514" s="345">
        <f t="shared" si="7"/>
        <v>99.946003198272109</v>
      </c>
    </row>
    <row r="515" spans="1:11" ht="23.25" customHeight="1" x14ac:dyDescent="0.25">
      <c r="A515" s="317" t="s">
        <v>917</v>
      </c>
      <c r="B515" s="247" t="s">
        <v>179</v>
      </c>
      <c r="C515" s="247" t="s">
        <v>843</v>
      </c>
      <c r="D515" s="247"/>
      <c r="E515" s="247"/>
      <c r="F515" s="247"/>
      <c r="G515" s="318">
        <v>66388300</v>
      </c>
      <c r="H515" s="318">
        <v>62388300</v>
      </c>
      <c r="I515" s="318">
        <v>62388300</v>
      </c>
      <c r="J515" s="337">
        <v>93.974841952572973</v>
      </c>
      <c r="K515" s="345">
        <f t="shared" si="7"/>
        <v>100</v>
      </c>
    </row>
    <row r="516" spans="1:11" ht="15" customHeight="1" x14ac:dyDescent="0.25">
      <c r="A516" s="317" t="s">
        <v>341</v>
      </c>
      <c r="B516" s="247" t="s">
        <v>179</v>
      </c>
      <c r="C516" s="247" t="s">
        <v>843</v>
      </c>
      <c r="D516" s="247" t="s">
        <v>828</v>
      </c>
      <c r="E516" s="247"/>
      <c r="F516" s="247"/>
      <c r="G516" s="318">
        <v>19000000</v>
      </c>
      <c r="H516" s="318">
        <v>19000000</v>
      </c>
      <c r="I516" s="318">
        <v>19000000</v>
      </c>
      <c r="J516" s="337">
        <v>100</v>
      </c>
      <c r="K516" s="345">
        <f t="shared" si="7"/>
        <v>100</v>
      </c>
    </row>
    <row r="517" spans="1:11" ht="79.5" customHeight="1" x14ac:dyDescent="0.25">
      <c r="A517" s="317" t="s">
        <v>618</v>
      </c>
      <c r="B517" s="247" t="s">
        <v>179</v>
      </c>
      <c r="C517" s="247" t="s">
        <v>843</v>
      </c>
      <c r="D517" s="247" t="s">
        <v>828</v>
      </c>
      <c r="E517" s="247" t="s">
        <v>261</v>
      </c>
      <c r="F517" s="247"/>
      <c r="G517" s="318">
        <v>19000000</v>
      </c>
      <c r="H517" s="318">
        <v>19000000</v>
      </c>
      <c r="I517" s="318">
        <v>19000000</v>
      </c>
      <c r="J517" s="337">
        <v>100</v>
      </c>
      <c r="K517" s="345">
        <f t="shared" si="7"/>
        <v>100</v>
      </c>
    </row>
    <row r="518" spans="1:11" ht="23.25" customHeight="1" x14ac:dyDescent="0.25">
      <c r="A518" s="317" t="s">
        <v>308</v>
      </c>
      <c r="B518" s="247" t="s">
        <v>179</v>
      </c>
      <c r="C518" s="247" t="s">
        <v>843</v>
      </c>
      <c r="D518" s="247" t="s">
        <v>828</v>
      </c>
      <c r="E518" s="247" t="s">
        <v>989</v>
      </c>
      <c r="F518" s="247"/>
      <c r="G518" s="318">
        <v>19000000</v>
      </c>
      <c r="H518" s="318">
        <v>19000000</v>
      </c>
      <c r="I518" s="318">
        <v>19000000</v>
      </c>
      <c r="J518" s="337">
        <v>100</v>
      </c>
      <c r="K518" s="345">
        <f t="shared" si="7"/>
        <v>100</v>
      </c>
    </row>
    <row r="519" spans="1:11" ht="57" customHeight="1" x14ac:dyDescent="0.25">
      <c r="A519" s="317" t="s">
        <v>223</v>
      </c>
      <c r="B519" s="247" t="s">
        <v>179</v>
      </c>
      <c r="C519" s="247" t="s">
        <v>843</v>
      </c>
      <c r="D519" s="247" t="s">
        <v>828</v>
      </c>
      <c r="E519" s="247" t="s">
        <v>1087</v>
      </c>
      <c r="F519" s="247"/>
      <c r="G519" s="318">
        <v>19000000</v>
      </c>
      <c r="H519" s="318">
        <v>19000000</v>
      </c>
      <c r="I519" s="318">
        <v>19000000</v>
      </c>
      <c r="J519" s="337">
        <v>100</v>
      </c>
      <c r="K519" s="345">
        <f t="shared" si="7"/>
        <v>100</v>
      </c>
    </row>
    <row r="520" spans="1:11" ht="57" customHeight="1" x14ac:dyDescent="0.25">
      <c r="A520" s="317" t="s">
        <v>236</v>
      </c>
      <c r="B520" s="247" t="s">
        <v>179</v>
      </c>
      <c r="C520" s="247" t="s">
        <v>843</v>
      </c>
      <c r="D520" s="247" t="s">
        <v>828</v>
      </c>
      <c r="E520" s="247" t="s">
        <v>1137</v>
      </c>
      <c r="F520" s="247" t="s">
        <v>237</v>
      </c>
      <c r="G520" s="318">
        <v>19000000</v>
      </c>
      <c r="H520" s="318">
        <v>19000000</v>
      </c>
      <c r="I520" s="318">
        <v>19000000</v>
      </c>
      <c r="J520" s="337">
        <v>100</v>
      </c>
      <c r="K520" s="345">
        <f t="shared" si="7"/>
        <v>100</v>
      </c>
    </row>
    <row r="521" spans="1:11" ht="23.25" customHeight="1" x14ac:dyDescent="0.25">
      <c r="A521" s="317" t="s">
        <v>290</v>
      </c>
      <c r="B521" s="247" t="s">
        <v>179</v>
      </c>
      <c r="C521" s="247" t="s">
        <v>843</v>
      </c>
      <c r="D521" s="247" t="s">
        <v>828</v>
      </c>
      <c r="E521" s="247" t="s">
        <v>1137</v>
      </c>
      <c r="F521" s="247" t="s">
        <v>291</v>
      </c>
      <c r="G521" s="318">
        <v>19000000</v>
      </c>
      <c r="H521" s="318">
        <v>19000000</v>
      </c>
      <c r="I521" s="318">
        <v>19000000</v>
      </c>
      <c r="J521" s="337">
        <v>100</v>
      </c>
      <c r="K521" s="345">
        <f t="shared" si="7"/>
        <v>100</v>
      </c>
    </row>
    <row r="522" spans="1:11" ht="23.25" customHeight="1" x14ac:dyDescent="0.25">
      <c r="A522" s="317" t="s">
        <v>342</v>
      </c>
      <c r="B522" s="247" t="s">
        <v>179</v>
      </c>
      <c r="C522" s="247" t="s">
        <v>843</v>
      </c>
      <c r="D522" s="247" t="s">
        <v>829</v>
      </c>
      <c r="E522" s="247"/>
      <c r="F522" s="247"/>
      <c r="G522" s="318">
        <v>47388300</v>
      </c>
      <c r="H522" s="318">
        <v>43388300</v>
      </c>
      <c r="I522" s="318">
        <v>43388300</v>
      </c>
      <c r="J522" s="337">
        <v>91.559097920794798</v>
      </c>
      <c r="K522" s="345">
        <f t="shared" ref="K522:K585" si="8">I522/H522*100</f>
        <v>100</v>
      </c>
    </row>
    <row r="523" spans="1:11" ht="79.5" customHeight="1" x14ac:dyDescent="0.25">
      <c r="A523" s="317" t="s">
        <v>618</v>
      </c>
      <c r="B523" s="247" t="s">
        <v>179</v>
      </c>
      <c r="C523" s="247" t="s">
        <v>843</v>
      </c>
      <c r="D523" s="247" t="s">
        <v>829</v>
      </c>
      <c r="E523" s="247" t="s">
        <v>261</v>
      </c>
      <c r="F523" s="247"/>
      <c r="G523" s="318">
        <v>47388300</v>
      </c>
      <c r="H523" s="318">
        <v>43388300</v>
      </c>
      <c r="I523" s="318">
        <v>43388300</v>
      </c>
      <c r="J523" s="337">
        <v>91.559097920794798</v>
      </c>
      <c r="K523" s="345">
        <f t="shared" si="8"/>
        <v>100</v>
      </c>
    </row>
    <row r="524" spans="1:11" ht="23.25" customHeight="1" x14ac:dyDescent="0.25">
      <c r="A524" s="317" t="s">
        <v>308</v>
      </c>
      <c r="B524" s="247" t="s">
        <v>179</v>
      </c>
      <c r="C524" s="247" t="s">
        <v>843</v>
      </c>
      <c r="D524" s="247" t="s">
        <v>829</v>
      </c>
      <c r="E524" s="247" t="s">
        <v>989</v>
      </c>
      <c r="F524" s="247"/>
      <c r="G524" s="318">
        <v>47388300</v>
      </c>
      <c r="H524" s="318">
        <v>43388300</v>
      </c>
      <c r="I524" s="318">
        <v>43388300</v>
      </c>
      <c r="J524" s="337">
        <v>91.559097920794798</v>
      </c>
      <c r="K524" s="345">
        <f t="shared" si="8"/>
        <v>100</v>
      </c>
    </row>
    <row r="525" spans="1:11" ht="57" customHeight="1" x14ac:dyDescent="0.25">
      <c r="A525" s="317" t="s">
        <v>223</v>
      </c>
      <c r="B525" s="247" t="s">
        <v>179</v>
      </c>
      <c r="C525" s="247" t="s">
        <v>843</v>
      </c>
      <c r="D525" s="247" t="s">
        <v>829</v>
      </c>
      <c r="E525" s="247" t="s">
        <v>1087</v>
      </c>
      <c r="F525" s="247"/>
      <c r="G525" s="318">
        <v>47388300</v>
      </c>
      <c r="H525" s="318">
        <v>43388300</v>
      </c>
      <c r="I525" s="318">
        <v>43388300</v>
      </c>
      <c r="J525" s="337">
        <v>91.559097920794798</v>
      </c>
      <c r="K525" s="345">
        <f t="shared" si="8"/>
        <v>100</v>
      </c>
    </row>
    <row r="526" spans="1:11" ht="57" customHeight="1" x14ac:dyDescent="0.25">
      <c r="A526" s="317" t="s">
        <v>236</v>
      </c>
      <c r="B526" s="247" t="s">
        <v>179</v>
      </c>
      <c r="C526" s="247" t="s">
        <v>843</v>
      </c>
      <c r="D526" s="247" t="s">
        <v>829</v>
      </c>
      <c r="E526" s="247" t="s">
        <v>1137</v>
      </c>
      <c r="F526" s="247" t="s">
        <v>237</v>
      </c>
      <c r="G526" s="318">
        <v>47388300</v>
      </c>
      <c r="H526" s="318">
        <v>43388300</v>
      </c>
      <c r="I526" s="318">
        <v>43388300</v>
      </c>
      <c r="J526" s="337">
        <v>91.559097920794798</v>
      </c>
      <c r="K526" s="345">
        <f t="shared" si="8"/>
        <v>100</v>
      </c>
    </row>
    <row r="527" spans="1:11" ht="23.25" customHeight="1" x14ac:dyDescent="0.25">
      <c r="A527" s="317" t="s">
        <v>290</v>
      </c>
      <c r="B527" s="247" t="s">
        <v>179</v>
      </c>
      <c r="C527" s="247" t="s">
        <v>843</v>
      </c>
      <c r="D527" s="247" t="s">
        <v>829</v>
      </c>
      <c r="E527" s="247" t="s">
        <v>1137</v>
      </c>
      <c r="F527" s="247" t="s">
        <v>291</v>
      </c>
      <c r="G527" s="318">
        <v>47388300</v>
      </c>
      <c r="H527" s="318">
        <v>43388300</v>
      </c>
      <c r="I527" s="318">
        <v>43388300</v>
      </c>
      <c r="J527" s="337">
        <v>91.559097920794798</v>
      </c>
      <c r="K527" s="345">
        <f t="shared" si="8"/>
        <v>100</v>
      </c>
    </row>
    <row r="528" spans="1:11" ht="34.5" customHeight="1" x14ac:dyDescent="0.25">
      <c r="A528" s="317" t="s">
        <v>343</v>
      </c>
      <c r="B528" s="247" t="s">
        <v>179</v>
      </c>
      <c r="C528" s="247" t="s">
        <v>834</v>
      </c>
      <c r="D528" s="247"/>
      <c r="E528" s="247"/>
      <c r="F528" s="247"/>
      <c r="G528" s="318">
        <v>200000000</v>
      </c>
      <c r="H528" s="318">
        <v>171000000</v>
      </c>
      <c r="I528" s="318">
        <v>45886161.229999997</v>
      </c>
      <c r="J528" s="337">
        <v>22.943080614999996</v>
      </c>
      <c r="K528" s="345">
        <f t="shared" si="8"/>
        <v>26.834012415204679</v>
      </c>
    </row>
    <row r="529" spans="1:11" ht="45.75" customHeight="1" x14ac:dyDescent="0.25">
      <c r="A529" s="317" t="s">
        <v>592</v>
      </c>
      <c r="B529" s="247" t="s">
        <v>179</v>
      </c>
      <c r="C529" s="247" t="s">
        <v>834</v>
      </c>
      <c r="D529" s="247" t="s">
        <v>828</v>
      </c>
      <c r="E529" s="247"/>
      <c r="F529" s="247"/>
      <c r="G529" s="318">
        <v>200000000</v>
      </c>
      <c r="H529" s="318">
        <v>171000000</v>
      </c>
      <c r="I529" s="318">
        <v>45886161.229999997</v>
      </c>
      <c r="J529" s="337">
        <v>22.943080614999996</v>
      </c>
      <c r="K529" s="345">
        <f t="shared" si="8"/>
        <v>26.834012415204679</v>
      </c>
    </row>
    <row r="530" spans="1:11" ht="45.75" customHeight="1" x14ac:dyDescent="0.25">
      <c r="A530" s="317" t="s">
        <v>593</v>
      </c>
      <c r="B530" s="247" t="s">
        <v>179</v>
      </c>
      <c r="C530" s="247" t="s">
        <v>834</v>
      </c>
      <c r="D530" s="247" t="s">
        <v>828</v>
      </c>
      <c r="E530" s="247" t="s">
        <v>248</v>
      </c>
      <c r="F530" s="247"/>
      <c r="G530" s="318">
        <v>200000000</v>
      </c>
      <c r="H530" s="318">
        <v>171000000</v>
      </c>
      <c r="I530" s="318">
        <v>45886161.229999997</v>
      </c>
      <c r="J530" s="337">
        <v>22.943080614999996</v>
      </c>
      <c r="K530" s="345">
        <f t="shared" si="8"/>
        <v>26.834012415204679</v>
      </c>
    </row>
    <row r="531" spans="1:11" ht="23.25" customHeight="1" x14ac:dyDescent="0.25">
      <c r="A531" s="317" t="s">
        <v>971</v>
      </c>
      <c r="B531" s="247" t="s">
        <v>179</v>
      </c>
      <c r="C531" s="247" t="s">
        <v>834</v>
      </c>
      <c r="D531" s="247" t="s">
        <v>828</v>
      </c>
      <c r="E531" s="247" t="s">
        <v>606</v>
      </c>
      <c r="F531" s="247"/>
      <c r="G531" s="318">
        <v>200000000</v>
      </c>
      <c r="H531" s="318">
        <v>171000000</v>
      </c>
      <c r="I531" s="318">
        <v>45886161.229999997</v>
      </c>
      <c r="J531" s="337">
        <v>22.943080614999996</v>
      </c>
      <c r="K531" s="345">
        <f t="shared" si="8"/>
        <v>26.834012415204679</v>
      </c>
    </row>
    <row r="532" spans="1:11" ht="45.75" customHeight="1" x14ac:dyDescent="0.25">
      <c r="A532" s="317" t="s">
        <v>972</v>
      </c>
      <c r="B532" s="247" t="s">
        <v>179</v>
      </c>
      <c r="C532" s="247" t="s">
        <v>834</v>
      </c>
      <c r="D532" s="247" t="s">
        <v>828</v>
      </c>
      <c r="E532" s="247" t="s">
        <v>607</v>
      </c>
      <c r="F532" s="247"/>
      <c r="G532" s="318">
        <v>200000000</v>
      </c>
      <c r="H532" s="318">
        <v>171000000</v>
      </c>
      <c r="I532" s="318">
        <v>45886161.229999997</v>
      </c>
      <c r="J532" s="337">
        <v>22.943080614999996</v>
      </c>
      <c r="K532" s="345">
        <f t="shared" si="8"/>
        <v>26.834012415204679</v>
      </c>
    </row>
    <row r="533" spans="1:11" ht="34.5" customHeight="1" x14ac:dyDescent="0.25">
      <c r="A533" s="317" t="s">
        <v>343</v>
      </c>
      <c r="B533" s="247" t="s">
        <v>179</v>
      </c>
      <c r="C533" s="247" t="s">
        <v>834</v>
      </c>
      <c r="D533" s="247" t="s">
        <v>828</v>
      </c>
      <c r="E533" s="247" t="s">
        <v>1138</v>
      </c>
      <c r="F533" s="247" t="s">
        <v>344</v>
      </c>
      <c r="G533" s="318">
        <v>200000000</v>
      </c>
      <c r="H533" s="318">
        <v>171000000</v>
      </c>
      <c r="I533" s="318">
        <v>45886161.229999997</v>
      </c>
      <c r="J533" s="337">
        <v>22.943080614999996</v>
      </c>
      <c r="K533" s="345">
        <f t="shared" si="8"/>
        <v>26.834012415204679</v>
      </c>
    </row>
    <row r="534" spans="1:11" ht="23.25" customHeight="1" x14ac:dyDescent="0.25">
      <c r="A534" s="317" t="s">
        <v>345</v>
      </c>
      <c r="B534" s="247" t="s">
        <v>179</v>
      </c>
      <c r="C534" s="247" t="s">
        <v>834</v>
      </c>
      <c r="D534" s="247" t="s">
        <v>828</v>
      </c>
      <c r="E534" s="247" t="s">
        <v>1138</v>
      </c>
      <c r="F534" s="247" t="s">
        <v>346</v>
      </c>
      <c r="G534" s="318">
        <v>200000000</v>
      </c>
      <c r="H534" s="318">
        <v>171000000</v>
      </c>
      <c r="I534" s="318">
        <v>45886161.229999997</v>
      </c>
      <c r="J534" s="337">
        <v>22.943080614999996</v>
      </c>
      <c r="K534" s="345">
        <f t="shared" si="8"/>
        <v>26.834012415204679</v>
      </c>
    </row>
    <row r="535" spans="1:11" ht="45.75" customHeight="1" x14ac:dyDescent="0.25">
      <c r="A535" s="325" t="s">
        <v>349</v>
      </c>
      <c r="B535" s="326" t="s">
        <v>350</v>
      </c>
      <c r="C535" s="326"/>
      <c r="D535" s="326"/>
      <c r="E535" s="326"/>
      <c r="F535" s="326"/>
      <c r="G535" s="327">
        <v>16743300</v>
      </c>
      <c r="H535" s="327">
        <v>17197300</v>
      </c>
      <c r="I535" s="327">
        <v>16945685.52</v>
      </c>
      <c r="J535" s="338">
        <v>101.20875526329935</v>
      </c>
      <c r="K535" s="345">
        <f t="shared" si="8"/>
        <v>98.536895442889289</v>
      </c>
    </row>
    <row r="536" spans="1:11" ht="23.25" customHeight="1" x14ac:dyDescent="0.25">
      <c r="A536" s="317" t="s">
        <v>891</v>
      </c>
      <c r="B536" s="247" t="s">
        <v>350</v>
      </c>
      <c r="C536" s="247" t="s">
        <v>828</v>
      </c>
      <c r="D536" s="247"/>
      <c r="E536" s="247"/>
      <c r="F536" s="247"/>
      <c r="G536" s="318">
        <v>16743300</v>
      </c>
      <c r="H536" s="318">
        <v>17197300</v>
      </c>
      <c r="I536" s="318">
        <v>16945685.52</v>
      </c>
      <c r="J536" s="337">
        <v>101.20875526329935</v>
      </c>
      <c r="K536" s="345">
        <f t="shared" si="8"/>
        <v>98.536895442889289</v>
      </c>
    </row>
    <row r="537" spans="1:11" ht="79.5" customHeight="1" x14ac:dyDescent="0.25">
      <c r="A537" s="317" t="s">
        <v>210</v>
      </c>
      <c r="B537" s="247" t="s">
        <v>350</v>
      </c>
      <c r="C537" s="247" t="s">
        <v>828</v>
      </c>
      <c r="D537" s="247" t="s">
        <v>830</v>
      </c>
      <c r="E537" s="247"/>
      <c r="F537" s="247"/>
      <c r="G537" s="318">
        <v>16743300</v>
      </c>
      <c r="H537" s="318">
        <v>17197300</v>
      </c>
      <c r="I537" s="318">
        <v>16945685.52</v>
      </c>
      <c r="J537" s="337">
        <v>101.20875526329935</v>
      </c>
      <c r="K537" s="345">
        <f t="shared" si="8"/>
        <v>98.536895442889289</v>
      </c>
    </row>
    <row r="538" spans="1:11" ht="45.75" customHeight="1" x14ac:dyDescent="0.25">
      <c r="A538" s="317" t="s">
        <v>596</v>
      </c>
      <c r="B538" s="247" t="s">
        <v>350</v>
      </c>
      <c r="C538" s="247" t="s">
        <v>828</v>
      </c>
      <c r="D538" s="247" t="s">
        <v>830</v>
      </c>
      <c r="E538" s="247" t="s">
        <v>597</v>
      </c>
      <c r="F538" s="247"/>
      <c r="G538" s="318">
        <v>16743300</v>
      </c>
      <c r="H538" s="318">
        <v>17197300</v>
      </c>
      <c r="I538" s="318">
        <v>16945685.52</v>
      </c>
      <c r="J538" s="337">
        <v>101.20875526329935</v>
      </c>
      <c r="K538" s="345">
        <f t="shared" si="8"/>
        <v>98.536895442889289</v>
      </c>
    </row>
    <row r="539" spans="1:11" ht="113.25" customHeight="1" x14ac:dyDescent="0.25">
      <c r="A539" s="317" t="s">
        <v>208</v>
      </c>
      <c r="B539" s="247" t="s">
        <v>350</v>
      </c>
      <c r="C539" s="247" t="s">
        <v>828</v>
      </c>
      <c r="D539" s="247" t="s">
        <v>830</v>
      </c>
      <c r="E539" s="247" t="s">
        <v>549</v>
      </c>
      <c r="F539" s="247" t="s">
        <v>189</v>
      </c>
      <c r="G539" s="318">
        <v>16601700</v>
      </c>
      <c r="H539" s="318">
        <v>17019700</v>
      </c>
      <c r="I539" s="318">
        <v>16769449.810000001</v>
      </c>
      <c r="J539" s="337">
        <v>101.01043754555256</v>
      </c>
      <c r="K539" s="345">
        <f t="shared" si="8"/>
        <v>98.52964394202013</v>
      </c>
    </row>
    <row r="540" spans="1:11" ht="34.5" customHeight="1" x14ac:dyDescent="0.25">
      <c r="A540" s="317" t="s">
        <v>209</v>
      </c>
      <c r="B540" s="247" t="s">
        <v>350</v>
      </c>
      <c r="C540" s="247" t="s">
        <v>828</v>
      </c>
      <c r="D540" s="247" t="s">
        <v>830</v>
      </c>
      <c r="E540" s="247" t="s">
        <v>549</v>
      </c>
      <c r="F540" s="247" t="s">
        <v>191</v>
      </c>
      <c r="G540" s="318">
        <v>16601700</v>
      </c>
      <c r="H540" s="318">
        <v>17019700</v>
      </c>
      <c r="I540" s="318">
        <v>16769449.810000001</v>
      </c>
      <c r="J540" s="337">
        <v>101.01043754555256</v>
      </c>
      <c r="K540" s="345">
        <f t="shared" si="8"/>
        <v>98.52964394202013</v>
      </c>
    </row>
    <row r="541" spans="1:11" ht="45.75" customHeight="1" x14ac:dyDescent="0.25">
      <c r="A541" s="317" t="s">
        <v>211</v>
      </c>
      <c r="B541" s="247" t="s">
        <v>350</v>
      </c>
      <c r="C541" s="247" t="s">
        <v>828</v>
      </c>
      <c r="D541" s="247" t="s">
        <v>830</v>
      </c>
      <c r="E541" s="247" t="s">
        <v>550</v>
      </c>
      <c r="F541" s="247" t="s">
        <v>212</v>
      </c>
      <c r="G541" s="318">
        <v>20000</v>
      </c>
      <c r="H541" s="318">
        <v>20000</v>
      </c>
      <c r="I541" s="318">
        <v>19999.21</v>
      </c>
      <c r="J541" s="337">
        <v>99.996049999999997</v>
      </c>
      <c r="K541" s="345">
        <f t="shared" si="8"/>
        <v>99.996049999999997</v>
      </c>
    </row>
    <row r="542" spans="1:11" ht="45.75" customHeight="1" x14ac:dyDescent="0.25">
      <c r="A542" s="317" t="s">
        <v>213</v>
      </c>
      <c r="B542" s="247" t="s">
        <v>350</v>
      </c>
      <c r="C542" s="247" t="s">
        <v>828</v>
      </c>
      <c r="D542" s="247" t="s">
        <v>830</v>
      </c>
      <c r="E542" s="247" t="s">
        <v>550</v>
      </c>
      <c r="F542" s="247" t="s">
        <v>214</v>
      </c>
      <c r="G542" s="318">
        <v>20000</v>
      </c>
      <c r="H542" s="318">
        <v>20000</v>
      </c>
      <c r="I542" s="318">
        <v>19999.21</v>
      </c>
      <c r="J542" s="337">
        <v>99.996049999999997</v>
      </c>
      <c r="K542" s="345">
        <f t="shared" si="8"/>
        <v>99.996049999999997</v>
      </c>
    </row>
    <row r="543" spans="1:11" ht="23.25" customHeight="1" x14ac:dyDescent="0.25">
      <c r="A543" s="317" t="s">
        <v>215</v>
      </c>
      <c r="B543" s="247" t="s">
        <v>350</v>
      </c>
      <c r="C543" s="247" t="s">
        <v>828</v>
      </c>
      <c r="D543" s="247" t="s">
        <v>830</v>
      </c>
      <c r="E543" s="247" t="s">
        <v>550</v>
      </c>
      <c r="F543" s="247" t="s">
        <v>216</v>
      </c>
      <c r="G543" s="318">
        <v>121600</v>
      </c>
      <c r="H543" s="318">
        <v>157600</v>
      </c>
      <c r="I543" s="318">
        <v>156236.5</v>
      </c>
      <c r="J543" s="337">
        <v>128.48396381578948</v>
      </c>
      <c r="K543" s="345">
        <f t="shared" si="8"/>
        <v>99.13483502538071</v>
      </c>
    </row>
    <row r="544" spans="1:11" ht="23.25" customHeight="1" x14ac:dyDescent="0.25">
      <c r="A544" s="317" t="s">
        <v>217</v>
      </c>
      <c r="B544" s="247" t="s">
        <v>350</v>
      </c>
      <c r="C544" s="247" t="s">
        <v>828</v>
      </c>
      <c r="D544" s="247" t="s">
        <v>830</v>
      </c>
      <c r="E544" s="247" t="s">
        <v>550</v>
      </c>
      <c r="F544" s="247" t="s">
        <v>218</v>
      </c>
      <c r="G544" s="318">
        <v>121600</v>
      </c>
      <c r="H544" s="318">
        <v>157600</v>
      </c>
      <c r="I544" s="318">
        <v>156236.5</v>
      </c>
      <c r="J544" s="337">
        <v>128.48396381578948</v>
      </c>
      <c r="K544" s="345">
        <f t="shared" si="8"/>
        <v>99.13483502538071</v>
      </c>
    </row>
    <row r="545" spans="1:11" ht="34.5" customHeight="1" x14ac:dyDescent="0.25">
      <c r="A545" s="325" t="s">
        <v>351</v>
      </c>
      <c r="B545" s="326" t="s">
        <v>182</v>
      </c>
      <c r="C545" s="326"/>
      <c r="D545" s="326"/>
      <c r="E545" s="326"/>
      <c r="F545" s="326"/>
      <c r="G545" s="327">
        <v>8697180</v>
      </c>
      <c r="H545" s="327">
        <v>9598970</v>
      </c>
      <c r="I545" s="327">
        <v>9583742.1300000008</v>
      </c>
      <c r="J545" s="338">
        <v>110.19367346657194</v>
      </c>
      <c r="K545" s="345">
        <f t="shared" si="8"/>
        <v>99.841359333345153</v>
      </c>
    </row>
    <row r="546" spans="1:11" ht="23.25" customHeight="1" x14ac:dyDescent="0.25">
      <c r="A546" s="317" t="s">
        <v>891</v>
      </c>
      <c r="B546" s="247" t="s">
        <v>182</v>
      </c>
      <c r="C546" s="247" t="s">
        <v>828</v>
      </c>
      <c r="D546" s="247"/>
      <c r="E546" s="247"/>
      <c r="F546" s="247"/>
      <c r="G546" s="318">
        <v>8697180</v>
      </c>
      <c r="H546" s="318">
        <v>9598970</v>
      </c>
      <c r="I546" s="318">
        <v>9583742.1300000008</v>
      </c>
      <c r="J546" s="337">
        <v>110.19367346657194</v>
      </c>
      <c r="K546" s="345">
        <f t="shared" si="8"/>
        <v>99.841359333345153</v>
      </c>
    </row>
    <row r="547" spans="1:11" ht="68.25" customHeight="1" x14ac:dyDescent="0.25">
      <c r="A547" s="317" t="s">
        <v>224</v>
      </c>
      <c r="B547" s="247" t="s">
        <v>182</v>
      </c>
      <c r="C547" s="247" t="s">
        <v>828</v>
      </c>
      <c r="D547" s="247" t="s">
        <v>832</v>
      </c>
      <c r="E547" s="247"/>
      <c r="F547" s="247"/>
      <c r="G547" s="318">
        <v>8697180</v>
      </c>
      <c r="H547" s="318">
        <v>9598970</v>
      </c>
      <c r="I547" s="318">
        <v>9583742.1300000008</v>
      </c>
      <c r="J547" s="337">
        <v>110.19367346657194</v>
      </c>
      <c r="K547" s="345">
        <f t="shared" si="8"/>
        <v>99.841359333345153</v>
      </c>
    </row>
    <row r="548" spans="1:11" ht="45.75" customHeight="1" x14ac:dyDescent="0.25">
      <c r="A548" s="317" t="s">
        <v>596</v>
      </c>
      <c r="B548" s="247" t="s">
        <v>182</v>
      </c>
      <c r="C548" s="247" t="s">
        <v>828</v>
      </c>
      <c r="D548" s="247" t="s">
        <v>832</v>
      </c>
      <c r="E548" s="247" t="s">
        <v>597</v>
      </c>
      <c r="F548" s="247"/>
      <c r="G548" s="318">
        <v>8697180</v>
      </c>
      <c r="H548" s="318">
        <v>9598970</v>
      </c>
      <c r="I548" s="318">
        <v>9583742.1300000008</v>
      </c>
      <c r="J548" s="337">
        <v>110.19367346657194</v>
      </c>
      <c r="K548" s="345">
        <f t="shared" si="8"/>
        <v>99.841359333345153</v>
      </c>
    </row>
    <row r="549" spans="1:11" ht="113.25" customHeight="1" x14ac:dyDescent="0.25">
      <c r="A549" s="317" t="s">
        <v>208</v>
      </c>
      <c r="B549" s="247" t="s">
        <v>182</v>
      </c>
      <c r="C549" s="247" t="s">
        <v>828</v>
      </c>
      <c r="D549" s="247" t="s">
        <v>832</v>
      </c>
      <c r="E549" s="247" t="s">
        <v>555</v>
      </c>
      <c r="F549" s="247" t="s">
        <v>189</v>
      </c>
      <c r="G549" s="318">
        <v>8517680</v>
      </c>
      <c r="H549" s="318">
        <v>9374399</v>
      </c>
      <c r="I549" s="318">
        <v>9359935.8900000006</v>
      </c>
      <c r="J549" s="337">
        <v>109.88832510730622</v>
      </c>
      <c r="K549" s="345">
        <f t="shared" si="8"/>
        <v>99.845716936093723</v>
      </c>
    </row>
    <row r="550" spans="1:11" ht="34.5" customHeight="1" x14ac:dyDescent="0.25">
      <c r="A550" s="317" t="s">
        <v>209</v>
      </c>
      <c r="B550" s="247" t="s">
        <v>182</v>
      </c>
      <c r="C550" s="247" t="s">
        <v>828</v>
      </c>
      <c r="D550" s="247" t="s">
        <v>832</v>
      </c>
      <c r="E550" s="247" t="s">
        <v>555</v>
      </c>
      <c r="F550" s="247" t="s">
        <v>191</v>
      </c>
      <c r="G550" s="318">
        <v>8517680</v>
      </c>
      <c r="H550" s="318">
        <v>9374399</v>
      </c>
      <c r="I550" s="318">
        <v>9359935.8900000006</v>
      </c>
      <c r="J550" s="337">
        <v>109.88832510730622</v>
      </c>
      <c r="K550" s="345">
        <f t="shared" si="8"/>
        <v>99.845716936093723</v>
      </c>
    </row>
    <row r="551" spans="1:11" ht="45.75" customHeight="1" x14ac:dyDescent="0.25">
      <c r="A551" s="317" t="s">
        <v>211</v>
      </c>
      <c r="B551" s="247" t="s">
        <v>182</v>
      </c>
      <c r="C551" s="247" t="s">
        <v>828</v>
      </c>
      <c r="D551" s="247" t="s">
        <v>832</v>
      </c>
      <c r="E551" s="247" t="s">
        <v>555</v>
      </c>
      <c r="F551" s="247" t="s">
        <v>212</v>
      </c>
      <c r="G551" s="318">
        <v>179500</v>
      </c>
      <c r="H551" s="318">
        <v>223571</v>
      </c>
      <c r="I551" s="318">
        <v>223556.22</v>
      </c>
      <c r="J551" s="337">
        <v>124.54385515320334</v>
      </c>
      <c r="K551" s="345">
        <f t="shared" si="8"/>
        <v>99.993389124707591</v>
      </c>
    </row>
    <row r="552" spans="1:11" ht="45.75" customHeight="1" x14ac:dyDescent="0.25">
      <c r="A552" s="317" t="s">
        <v>213</v>
      </c>
      <c r="B552" s="247" t="s">
        <v>182</v>
      </c>
      <c r="C552" s="247" t="s">
        <v>828</v>
      </c>
      <c r="D552" s="247" t="s">
        <v>832</v>
      </c>
      <c r="E552" s="247" t="s">
        <v>555</v>
      </c>
      <c r="F552" s="247" t="s">
        <v>214</v>
      </c>
      <c r="G552" s="318">
        <v>179500</v>
      </c>
      <c r="H552" s="318">
        <v>223571</v>
      </c>
      <c r="I552" s="318">
        <v>223556.22</v>
      </c>
      <c r="J552" s="337">
        <v>124.54385515320334</v>
      </c>
      <c r="K552" s="345">
        <f t="shared" si="8"/>
        <v>99.993389124707591</v>
      </c>
    </row>
    <row r="553" spans="1:11" ht="23.25" customHeight="1" x14ac:dyDescent="0.25">
      <c r="A553" s="317" t="s">
        <v>215</v>
      </c>
      <c r="B553" s="247" t="s">
        <v>182</v>
      </c>
      <c r="C553" s="247" t="s">
        <v>828</v>
      </c>
      <c r="D553" s="247" t="s">
        <v>832</v>
      </c>
      <c r="E553" s="247" t="s">
        <v>555</v>
      </c>
      <c r="F553" s="247" t="s">
        <v>216</v>
      </c>
      <c r="G553" s="318">
        <v>0</v>
      </c>
      <c r="H553" s="318">
        <v>1000</v>
      </c>
      <c r="I553" s="318">
        <v>250.02</v>
      </c>
      <c r="J553" s="337">
        <v>0</v>
      </c>
      <c r="K553" s="345">
        <f t="shared" si="8"/>
        <v>25.002000000000002</v>
      </c>
    </row>
    <row r="554" spans="1:11" ht="23.25" customHeight="1" x14ac:dyDescent="0.25">
      <c r="A554" s="317" t="s">
        <v>217</v>
      </c>
      <c r="B554" s="247" t="s">
        <v>182</v>
      </c>
      <c r="C554" s="247" t="s">
        <v>828</v>
      </c>
      <c r="D554" s="247" t="s">
        <v>832</v>
      </c>
      <c r="E554" s="247" t="s">
        <v>555</v>
      </c>
      <c r="F554" s="247" t="s">
        <v>218</v>
      </c>
      <c r="G554" s="318">
        <v>0</v>
      </c>
      <c r="H554" s="318">
        <v>1000</v>
      </c>
      <c r="I554" s="318">
        <v>250.02</v>
      </c>
      <c r="J554" s="337">
        <v>0</v>
      </c>
      <c r="K554" s="345">
        <f t="shared" si="8"/>
        <v>25.002000000000002</v>
      </c>
    </row>
    <row r="555" spans="1:11" ht="57" customHeight="1" x14ac:dyDescent="0.25">
      <c r="A555" s="325" t="s">
        <v>352</v>
      </c>
      <c r="B555" s="326" t="s">
        <v>184</v>
      </c>
      <c r="C555" s="326"/>
      <c r="D555" s="326"/>
      <c r="E555" s="326"/>
      <c r="F555" s="326"/>
      <c r="G555" s="327">
        <v>67112800</v>
      </c>
      <c r="H555" s="327">
        <v>112337791.04000001</v>
      </c>
      <c r="I555" s="327">
        <v>43840642.100000001</v>
      </c>
      <c r="J555" s="338">
        <v>65.323816172175796</v>
      </c>
      <c r="K555" s="345">
        <f t="shared" si="8"/>
        <v>39.025729181722745</v>
      </c>
    </row>
    <row r="556" spans="1:11" ht="23.25" customHeight="1" x14ac:dyDescent="0.25">
      <c r="A556" s="317" t="s">
        <v>891</v>
      </c>
      <c r="B556" s="247" t="s">
        <v>184</v>
      </c>
      <c r="C556" s="247" t="s">
        <v>828</v>
      </c>
      <c r="D556" s="247"/>
      <c r="E556" s="247"/>
      <c r="F556" s="247"/>
      <c r="G556" s="318">
        <v>67112800</v>
      </c>
      <c r="H556" s="318">
        <v>112337791.04000001</v>
      </c>
      <c r="I556" s="318">
        <v>43840642.100000001</v>
      </c>
      <c r="J556" s="337">
        <v>65.323816172175796</v>
      </c>
      <c r="K556" s="345">
        <f t="shared" si="8"/>
        <v>39.025729181722745</v>
      </c>
    </row>
    <row r="557" spans="1:11" ht="68.25" customHeight="1" x14ac:dyDescent="0.25">
      <c r="A557" s="317" t="s">
        <v>224</v>
      </c>
      <c r="B557" s="247" t="s">
        <v>184</v>
      </c>
      <c r="C557" s="247" t="s">
        <v>828</v>
      </c>
      <c r="D557" s="247" t="s">
        <v>832</v>
      </c>
      <c r="E557" s="247"/>
      <c r="F557" s="247"/>
      <c r="G557" s="318">
        <v>42112800</v>
      </c>
      <c r="H557" s="318">
        <v>43864186</v>
      </c>
      <c r="I557" s="318">
        <v>43840642.100000001</v>
      </c>
      <c r="J557" s="337">
        <v>104.10289057008795</v>
      </c>
      <c r="K557" s="345">
        <f t="shared" si="8"/>
        <v>99.946325460137345</v>
      </c>
    </row>
    <row r="558" spans="1:11" ht="45.75" customHeight="1" x14ac:dyDescent="0.25">
      <c r="A558" s="317" t="s">
        <v>593</v>
      </c>
      <c r="B558" s="247" t="s">
        <v>184</v>
      </c>
      <c r="C558" s="247" t="s">
        <v>828</v>
      </c>
      <c r="D558" s="247" t="s">
        <v>832</v>
      </c>
      <c r="E558" s="247" t="s">
        <v>248</v>
      </c>
      <c r="F558" s="247"/>
      <c r="G558" s="318">
        <v>42112800</v>
      </c>
      <c r="H558" s="318">
        <v>43864186</v>
      </c>
      <c r="I558" s="318">
        <v>43840642.100000001</v>
      </c>
      <c r="J558" s="337">
        <v>104.10289057008795</v>
      </c>
      <c r="K558" s="345">
        <f t="shared" si="8"/>
        <v>99.946325460137345</v>
      </c>
    </row>
    <row r="559" spans="1:11" ht="23.25" customHeight="1" x14ac:dyDescent="0.25">
      <c r="A559" s="317" t="s">
        <v>308</v>
      </c>
      <c r="B559" s="247" t="s">
        <v>184</v>
      </c>
      <c r="C559" s="247" t="s">
        <v>828</v>
      </c>
      <c r="D559" s="247" t="s">
        <v>832</v>
      </c>
      <c r="E559" s="247" t="s">
        <v>594</v>
      </c>
      <c r="F559" s="247"/>
      <c r="G559" s="318">
        <v>42112800</v>
      </c>
      <c r="H559" s="318">
        <v>43864186</v>
      </c>
      <c r="I559" s="318">
        <v>43840642.100000001</v>
      </c>
      <c r="J559" s="337">
        <v>104.10289057008795</v>
      </c>
      <c r="K559" s="345">
        <f t="shared" si="8"/>
        <v>99.946325460137345</v>
      </c>
    </row>
    <row r="560" spans="1:11" ht="57" customHeight="1" x14ac:dyDescent="0.25">
      <c r="A560" s="317" t="s">
        <v>223</v>
      </c>
      <c r="B560" s="247" t="s">
        <v>184</v>
      </c>
      <c r="C560" s="247" t="s">
        <v>828</v>
      </c>
      <c r="D560" s="247" t="s">
        <v>832</v>
      </c>
      <c r="E560" s="247" t="s">
        <v>595</v>
      </c>
      <c r="F560" s="247"/>
      <c r="G560" s="318">
        <v>42112800</v>
      </c>
      <c r="H560" s="318">
        <v>43864186</v>
      </c>
      <c r="I560" s="318">
        <v>43840642.100000001</v>
      </c>
      <c r="J560" s="337">
        <v>104.10289057008795</v>
      </c>
      <c r="K560" s="345">
        <f t="shared" si="8"/>
        <v>99.946325460137345</v>
      </c>
    </row>
    <row r="561" spans="1:11" ht="113.25" customHeight="1" x14ac:dyDescent="0.25">
      <c r="A561" s="317" t="s">
        <v>208</v>
      </c>
      <c r="B561" s="247" t="s">
        <v>184</v>
      </c>
      <c r="C561" s="247" t="s">
        <v>828</v>
      </c>
      <c r="D561" s="247" t="s">
        <v>832</v>
      </c>
      <c r="E561" s="247" t="s">
        <v>554</v>
      </c>
      <c r="F561" s="247" t="s">
        <v>189</v>
      </c>
      <c r="G561" s="318">
        <v>41557722</v>
      </c>
      <c r="H561" s="318">
        <v>43414889.630000003</v>
      </c>
      <c r="I561" s="318">
        <v>43391345.729999997</v>
      </c>
      <c r="J561" s="337">
        <v>104.41223349537782</v>
      </c>
      <c r="K561" s="345">
        <f t="shared" si="8"/>
        <v>99.945769987668626</v>
      </c>
    </row>
    <row r="562" spans="1:11" ht="34.5" customHeight="1" x14ac:dyDescent="0.25">
      <c r="A562" s="317" t="s">
        <v>209</v>
      </c>
      <c r="B562" s="247" t="s">
        <v>184</v>
      </c>
      <c r="C562" s="247" t="s">
        <v>828</v>
      </c>
      <c r="D562" s="247" t="s">
        <v>832</v>
      </c>
      <c r="E562" s="247" t="s">
        <v>554</v>
      </c>
      <c r="F562" s="247" t="s">
        <v>191</v>
      </c>
      <c r="G562" s="318">
        <v>41557722</v>
      </c>
      <c r="H562" s="318">
        <v>43414889.630000003</v>
      </c>
      <c r="I562" s="318">
        <v>43391345.729999997</v>
      </c>
      <c r="J562" s="337">
        <v>104.41223349537782</v>
      </c>
      <c r="K562" s="345">
        <f t="shared" si="8"/>
        <v>99.945769987668626</v>
      </c>
    </row>
    <row r="563" spans="1:11" ht="45.75" customHeight="1" x14ac:dyDescent="0.25">
      <c r="A563" s="317" t="s">
        <v>211</v>
      </c>
      <c r="B563" s="247" t="s">
        <v>184</v>
      </c>
      <c r="C563" s="247" t="s">
        <v>828</v>
      </c>
      <c r="D563" s="247" t="s">
        <v>832</v>
      </c>
      <c r="E563" s="247" t="s">
        <v>554</v>
      </c>
      <c r="F563" s="247" t="s">
        <v>212</v>
      </c>
      <c r="G563" s="318">
        <v>555078</v>
      </c>
      <c r="H563" s="318">
        <v>449296.37</v>
      </c>
      <c r="I563" s="318">
        <v>449296.37</v>
      </c>
      <c r="J563" s="337">
        <v>80.942925138449013</v>
      </c>
      <c r="K563" s="345">
        <f t="shared" si="8"/>
        <v>100</v>
      </c>
    </row>
    <row r="564" spans="1:11" ht="45.75" customHeight="1" x14ac:dyDescent="0.25">
      <c r="A564" s="317" t="s">
        <v>213</v>
      </c>
      <c r="B564" s="247" t="s">
        <v>184</v>
      </c>
      <c r="C564" s="247" t="s">
        <v>828</v>
      </c>
      <c r="D564" s="247" t="s">
        <v>832</v>
      </c>
      <c r="E564" s="247" t="s">
        <v>554</v>
      </c>
      <c r="F564" s="247" t="s">
        <v>214</v>
      </c>
      <c r="G564" s="318">
        <v>555078</v>
      </c>
      <c r="H564" s="318">
        <v>449296.37</v>
      </c>
      <c r="I564" s="318">
        <v>449296.37</v>
      </c>
      <c r="J564" s="337">
        <v>80.942925138449013</v>
      </c>
      <c r="K564" s="345">
        <f t="shared" si="8"/>
        <v>100</v>
      </c>
    </row>
    <row r="565" spans="1:11" ht="34.5" customHeight="1" x14ac:dyDescent="0.25">
      <c r="A565" s="317" t="s">
        <v>233</v>
      </c>
      <c r="B565" s="247" t="s">
        <v>184</v>
      </c>
      <c r="C565" s="247" t="s">
        <v>828</v>
      </c>
      <c r="D565" s="247" t="s">
        <v>834</v>
      </c>
      <c r="E565" s="247"/>
      <c r="F565" s="247"/>
      <c r="G565" s="318">
        <v>25000000</v>
      </c>
      <c r="H565" s="318">
        <v>68473605.040000007</v>
      </c>
      <c r="I565" s="318">
        <v>0</v>
      </c>
      <c r="J565" s="337">
        <v>0</v>
      </c>
      <c r="K565" s="345">
        <f t="shared" si="8"/>
        <v>0</v>
      </c>
    </row>
    <row r="566" spans="1:11" ht="15" customHeight="1" x14ac:dyDescent="0.25">
      <c r="A566" s="317" t="s">
        <v>598</v>
      </c>
      <c r="B566" s="247" t="s">
        <v>184</v>
      </c>
      <c r="C566" s="247" t="s">
        <v>828</v>
      </c>
      <c r="D566" s="247" t="s">
        <v>834</v>
      </c>
      <c r="E566" s="247" t="s">
        <v>207</v>
      </c>
      <c r="F566" s="247"/>
      <c r="G566" s="318">
        <v>25000000</v>
      </c>
      <c r="H566" s="318">
        <v>68473605.040000007</v>
      </c>
      <c r="I566" s="318">
        <v>0</v>
      </c>
      <c r="J566" s="337">
        <v>0</v>
      </c>
      <c r="K566" s="345">
        <f t="shared" si="8"/>
        <v>0</v>
      </c>
    </row>
    <row r="567" spans="1:11" ht="23.25" customHeight="1" x14ac:dyDescent="0.25">
      <c r="A567" s="317" t="s">
        <v>215</v>
      </c>
      <c r="B567" s="247" t="s">
        <v>184</v>
      </c>
      <c r="C567" s="247" t="s">
        <v>828</v>
      </c>
      <c r="D567" s="247" t="s">
        <v>834</v>
      </c>
      <c r="E567" s="247" t="s">
        <v>584</v>
      </c>
      <c r="F567" s="247" t="s">
        <v>216</v>
      </c>
      <c r="G567" s="318">
        <v>25000000</v>
      </c>
      <c r="H567" s="318">
        <v>68473605.040000007</v>
      </c>
      <c r="I567" s="318">
        <v>0</v>
      </c>
      <c r="J567" s="337">
        <v>0</v>
      </c>
      <c r="K567" s="345">
        <f t="shared" si="8"/>
        <v>0</v>
      </c>
    </row>
    <row r="568" spans="1:11" ht="15" customHeight="1" x14ac:dyDescent="0.25">
      <c r="A568" s="317" t="s">
        <v>231</v>
      </c>
      <c r="B568" s="247" t="s">
        <v>184</v>
      </c>
      <c r="C568" s="247" t="s">
        <v>828</v>
      </c>
      <c r="D568" s="247" t="s">
        <v>834</v>
      </c>
      <c r="E568" s="247" t="s">
        <v>584</v>
      </c>
      <c r="F568" s="247" t="s">
        <v>232</v>
      </c>
      <c r="G568" s="318">
        <v>25000000</v>
      </c>
      <c r="H568" s="318">
        <v>68473605.040000007</v>
      </c>
      <c r="I568" s="318">
        <v>0</v>
      </c>
      <c r="J568" s="337">
        <v>0</v>
      </c>
      <c r="K568" s="345">
        <f t="shared" si="8"/>
        <v>0</v>
      </c>
    </row>
    <row r="569" spans="1:11" ht="45.75" customHeight="1" x14ac:dyDescent="0.25">
      <c r="A569" s="325" t="s">
        <v>353</v>
      </c>
      <c r="B569" s="326" t="s">
        <v>190</v>
      </c>
      <c r="C569" s="326"/>
      <c r="D569" s="326"/>
      <c r="E569" s="326"/>
      <c r="F569" s="326"/>
      <c r="G569" s="327">
        <v>5194106820</v>
      </c>
      <c r="H569" s="327">
        <v>5377666758.6400003</v>
      </c>
      <c r="I569" s="327">
        <v>5347236684.9499998</v>
      </c>
      <c r="J569" s="338">
        <v>102.94814624066588</v>
      </c>
      <c r="K569" s="345">
        <f t="shared" si="8"/>
        <v>99.434139840645386</v>
      </c>
    </row>
    <row r="570" spans="1:11" ht="15" customHeight="1" x14ac:dyDescent="0.25">
      <c r="A570" s="317" t="s">
        <v>909</v>
      </c>
      <c r="B570" s="247" t="s">
        <v>190</v>
      </c>
      <c r="C570" s="247" t="s">
        <v>850</v>
      </c>
      <c r="D570" s="247"/>
      <c r="E570" s="247"/>
      <c r="F570" s="247"/>
      <c r="G570" s="318">
        <v>5125091820</v>
      </c>
      <c r="H570" s="318">
        <v>5328725758.6400003</v>
      </c>
      <c r="I570" s="318">
        <v>5301188229.4099998</v>
      </c>
      <c r="J570" s="337">
        <v>103.43596594158191</v>
      </c>
      <c r="K570" s="345">
        <f t="shared" si="8"/>
        <v>99.48322487443923</v>
      </c>
    </row>
    <row r="571" spans="1:11" ht="15" customHeight="1" x14ac:dyDescent="0.25">
      <c r="A571" s="317" t="s">
        <v>288</v>
      </c>
      <c r="B571" s="247" t="s">
        <v>190</v>
      </c>
      <c r="C571" s="247" t="s">
        <v>850</v>
      </c>
      <c r="D571" s="247" t="s">
        <v>828</v>
      </c>
      <c r="E571" s="247"/>
      <c r="F571" s="247"/>
      <c r="G571" s="318">
        <v>1660950600</v>
      </c>
      <c r="H571" s="318">
        <v>1595014190</v>
      </c>
      <c r="I571" s="318">
        <v>1579396133.4100001</v>
      </c>
      <c r="J571" s="337">
        <v>95.089892102149221</v>
      </c>
      <c r="K571" s="345">
        <f t="shared" si="8"/>
        <v>99.020820210383206</v>
      </c>
    </row>
    <row r="572" spans="1:11" ht="23.25" customHeight="1" x14ac:dyDescent="0.25">
      <c r="A572" s="317" t="s">
        <v>599</v>
      </c>
      <c r="B572" s="247" t="s">
        <v>190</v>
      </c>
      <c r="C572" s="247" t="s">
        <v>850</v>
      </c>
      <c r="D572" s="247" t="s">
        <v>828</v>
      </c>
      <c r="E572" s="247" t="s">
        <v>317</v>
      </c>
      <c r="F572" s="247"/>
      <c r="G572" s="318">
        <v>1660950600</v>
      </c>
      <c r="H572" s="318">
        <v>1595014190</v>
      </c>
      <c r="I572" s="318">
        <v>1579396133.4100001</v>
      </c>
      <c r="J572" s="337">
        <v>95.089892102149221</v>
      </c>
      <c r="K572" s="345">
        <f t="shared" si="8"/>
        <v>99.020820210383206</v>
      </c>
    </row>
    <row r="573" spans="1:11" ht="23.25" customHeight="1" x14ac:dyDescent="0.25">
      <c r="A573" s="317" t="s">
        <v>295</v>
      </c>
      <c r="B573" s="247" t="s">
        <v>190</v>
      </c>
      <c r="C573" s="247" t="s">
        <v>850</v>
      </c>
      <c r="D573" s="247" t="s">
        <v>828</v>
      </c>
      <c r="E573" s="247" t="s">
        <v>321</v>
      </c>
      <c r="F573" s="247"/>
      <c r="G573" s="318">
        <v>1660950600</v>
      </c>
      <c r="H573" s="318">
        <v>1595014190</v>
      </c>
      <c r="I573" s="318">
        <v>1579396133.4100001</v>
      </c>
      <c r="J573" s="337">
        <v>95.089892102149221</v>
      </c>
      <c r="K573" s="345">
        <f t="shared" si="8"/>
        <v>99.020820210383206</v>
      </c>
    </row>
    <row r="574" spans="1:11" ht="57" customHeight="1" x14ac:dyDescent="0.25">
      <c r="A574" s="317" t="s">
        <v>674</v>
      </c>
      <c r="B574" s="247" t="s">
        <v>190</v>
      </c>
      <c r="C574" s="247" t="s">
        <v>850</v>
      </c>
      <c r="D574" s="247" t="s">
        <v>828</v>
      </c>
      <c r="E574" s="247" t="s">
        <v>326</v>
      </c>
      <c r="F574" s="247"/>
      <c r="G574" s="318">
        <v>1660950600</v>
      </c>
      <c r="H574" s="318">
        <v>1590224190</v>
      </c>
      <c r="I574" s="318">
        <v>1574681246.4100001</v>
      </c>
      <c r="J574" s="337">
        <v>94.806025321282888</v>
      </c>
      <c r="K574" s="345">
        <f t="shared" si="8"/>
        <v>99.022594192206327</v>
      </c>
    </row>
    <row r="575" spans="1:11" ht="57" customHeight="1" x14ac:dyDescent="0.25">
      <c r="A575" s="317" t="s">
        <v>236</v>
      </c>
      <c r="B575" s="247" t="s">
        <v>190</v>
      </c>
      <c r="C575" s="247" t="s">
        <v>850</v>
      </c>
      <c r="D575" s="247" t="s">
        <v>828</v>
      </c>
      <c r="E575" s="247" t="s">
        <v>1054</v>
      </c>
      <c r="F575" s="247" t="s">
        <v>237</v>
      </c>
      <c r="G575" s="318">
        <v>1660950600</v>
      </c>
      <c r="H575" s="318">
        <v>1590224190</v>
      </c>
      <c r="I575" s="318">
        <v>1574681246.4100001</v>
      </c>
      <c r="J575" s="337">
        <v>94.806025321282888</v>
      </c>
      <c r="K575" s="345">
        <f t="shared" si="8"/>
        <v>99.022594192206327</v>
      </c>
    </row>
    <row r="576" spans="1:11" ht="23.25" customHeight="1" x14ac:dyDescent="0.25">
      <c r="A576" s="317" t="s">
        <v>290</v>
      </c>
      <c r="B576" s="247" t="s">
        <v>190</v>
      </c>
      <c r="C576" s="247" t="s">
        <v>850</v>
      </c>
      <c r="D576" s="247" t="s">
        <v>828</v>
      </c>
      <c r="E576" s="247" t="s">
        <v>1054</v>
      </c>
      <c r="F576" s="247" t="s">
        <v>291</v>
      </c>
      <c r="G576" s="318">
        <v>1636930600</v>
      </c>
      <c r="H576" s="318">
        <v>1570181190</v>
      </c>
      <c r="I576" s="318">
        <v>1554782413.0699999</v>
      </c>
      <c r="J576" s="337">
        <v>94.98157179479692</v>
      </c>
      <c r="K576" s="345">
        <f t="shared" si="8"/>
        <v>99.019299363151831</v>
      </c>
    </row>
    <row r="577" spans="1:11" ht="102" customHeight="1" x14ac:dyDescent="0.25">
      <c r="A577" s="317" t="s">
        <v>292</v>
      </c>
      <c r="B577" s="247" t="s">
        <v>190</v>
      </c>
      <c r="C577" s="247" t="s">
        <v>850</v>
      </c>
      <c r="D577" s="247" t="s">
        <v>828</v>
      </c>
      <c r="E577" s="247" t="s">
        <v>1056</v>
      </c>
      <c r="F577" s="247" t="s">
        <v>293</v>
      </c>
      <c r="G577" s="318">
        <v>24020000</v>
      </c>
      <c r="H577" s="318">
        <v>20043000</v>
      </c>
      <c r="I577" s="318">
        <v>19898833.34</v>
      </c>
      <c r="J577" s="337">
        <v>82.842769941715233</v>
      </c>
      <c r="K577" s="345">
        <f t="shared" si="8"/>
        <v>99.280713166691612</v>
      </c>
    </row>
    <row r="578" spans="1:11" ht="135.75" customHeight="1" x14ac:dyDescent="0.25">
      <c r="A578" s="317" t="s">
        <v>600</v>
      </c>
      <c r="B578" s="247" t="s">
        <v>190</v>
      </c>
      <c r="C578" s="247" t="s">
        <v>850</v>
      </c>
      <c r="D578" s="247" t="s">
        <v>828</v>
      </c>
      <c r="E578" s="247" t="s">
        <v>327</v>
      </c>
      <c r="F578" s="247"/>
      <c r="G578" s="318">
        <v>0</v>
      </c>
      <c r="H578" s="318">
        <v>4790000</v>
      </c>
      <c r="I578" s="318">
        <v>4714887</v>
      </c>
      <c r="J578" s="337">
        <v>0</v>
      </c>
      <c r="K578" s="345">
        <f t="shared" si="8"/>
        <v>98.431878914405019</v>
      </c>
    </row>
    <row r="579" spans="1:11" ht="57" customHeight="1" x14ac:dyDescent="0.25">
      <c r="A579" s="317" t="s">
        <v>236</v>
      </c>
      <c r="B579" s="247" t="s">
        <v>190</v>
      </c>
      <c r="C579" s="247" t="s">
        <v>850</v>
      </c>
      <c r="D579" s="247" t="s">
        <v>828</v>
      </c>
      <c r="E579" s="247" t="s">
        <v>1432</v>
      </c>
      <c r="F579" s="247" t="s">
        <v>237</v>
      </c>
      <c r="G579" s="318">
        <v>0</v>
      </c>
      <c r="H579" s="318">
        <v>4790000</v>
      </c>
      <c r="I579" s="318">
        <v>4714887</v>
      </c>
      <c r="J579" s="337">
        <v>0</v>
      </c>
      <c r="K579" s="345">
        <f t="shared" si="8"/>
        <v>98.431878914405019</v>
      </c>
    </row>
    <row r="580" spans="1:11" ht="23.25" customHeight="1" x14ac:dyDescent="0.25">
      <c r="A580" s="317" t="s">
        <v>290</v>
      </c>
      <c r="B580" s="247" t="s">
        <v>190</v>
      </c>
      <c r="C580" s="247" t="s">
        <v>850</v>
      </c>
      <c r="D580" s="247" t="s">
        <v>828</v>
      </c>
      <c r="E580" s="247" t="s">
        <v>1432</v>
      </c>
      <c r="F580" s="247" t="s">
        <v>291</v>
      </c>
      <c r="G580" s="318">
        <v>0</v>
      </c>
      <c r="H580" s="318">
        <v>4790000</v>
      </c>
      <c r="I580" s="318">
        <v>4714887</v>
      </c>
      <c r="J580" s="337">
        <v>0</v>
      </c>
      <c r="K580" s="345">
        <f t="shared" si="8"/>
        <v>98.431878914405019</v>
      </c>
    </row>
    <row r="581" spans="1:11" ht="15" customHeight="1" x14ac:dyDescent="0.25">
      <c r="A581" s="317" t="s">
        <v>294</v>
      </c>
      <c r="B581" s="247" t="s">
        <v>190</v>
      </c>
      <c r="C581" s="247" t="s">
        <v>850</v>
      </c>
      <c r="D581" s="247" t="s">
        <v>829</v>
      </c>
      <c r="E581" s="247"/>
      <c r="F581" s="247"/>
      <c r="G581" s="318">
        <v>3148215266.4000001</v>
      </c>
      <c r="H581" s="318">
        <v>3392398661.6599998</v>
      </c>
      <c r="I581" s="318">
        <v>3385025937.4099998</v>
      </c>
      <c r="J581" s="337">
        <v>107.52206094473311</v>
      </c>
      <c r="K581" s="345">
        <f t="shared" si="8"/>
        <v>99.782669285502195</v>
      </c>
    </row>
    <row r="582" spans="1:11" ht="23.25" customHeight="1" x14ac:dyDescent="0.25">
      <c r="A582" s="317" t="s">
        <v>599</v>
      </c>
      <c r="B582" s="247" t="s">
        <v>190</v>
      </c>
      <c r="C582" s="247" t="s">
        <v>850</v>
      </c>
      <c r="D582" s="247" t="s">
        <v>829</v>
      </c>
      <c r="E582" s="247" t="s">
        <v>317</v>
      </c>
      <c r="F582" s="247"/>
      <c r="G582" s="318">
        <v>3147914266.4000001</v>
      </c>
      <c r="H582" s="318">
        <v>3392097661.6599998</v>
      </c>
      <c r="I582" s="318">
        <v>3384823128.6999998</v>
      </c>
      <c r="J582" s="337">
        <v>107.52589944487059</v>
      </c>
      <c r="K582" s="345">
        <f t="shared" si="8"/>
        <v>99.78554470756481</v>
      </c>
    </row>
    <row r="583" spans="1:11" ht="23.25" customHeight="1" x14ac:dyDescent="0.25">
      <c r="A583" s="317" t="s">
        <v>295</v>
      </c>
      <c r="B583" s="247" t="s">
        <v>190</v>
      </c>
      <c r="C583" s="247" t="s">
        <v>850</v>
      </c>
      <c r="D583" s="247" t="s">
        <v>829</v>
      </c>
      <c r="E583" s="247" t="s">
        <v>321</v>
      </c>
      <c r="F583" s="247"/>
      <c r="G583" s="318">
        <v>3147264266.4000001</v>
      </c>
      <c r="H583" s="318">
        <v>3383304311.6599998</v>
      </c>
      <c r="I583" s="318">
        <v>3376031128.6999998</v>
      </c>
      <c r="J583" s="337">
        <v>107.2687528893681</v>
      </c>
      <c r="K583" s="345">
        <f t="shared" si="8"/>
        <v>99.785027231073059</v>
      </c>
    </row>
    <row r="584" spans="1:11" ht="57" customHeight="1" x14ac:dyDescent="0.25">
      <c r="A584" s="317" t="s">
        <v>674</v>
      </c>
      <c r="B584" s="247" t="s">
        <v>190</v>
      </c>
      <c r="C584" s="247" t="s">
        <v>850</v>
      </c>
      <c r="D584" s="247" t="s">
        <v>829</v>
      </c>
      <c r="E584" s="247" t="s">
        <v>326</v>
      </c>
      <c r="F584" s="247"/>
      <c r="G584" s="318">
        <v>2841354096.4000001</v>
      </c>
      <c r="H584" s="318">
        <v>3056321578.4000001</v>
      </c>
      <c r="I584" s="318">
        <v>3051479275.52</v>
      </c>
      <c r="J584" s="337">
        <v>107.39524789909956</v>
      </c>
      <c r="K584" s="345">
        <f t="shared" si="8"/>
        <v>99.841564352579184</v>
      </c>
    </row>
    <row r="585" spans="1:11" ht="57" customHeight="1" x14ac:dyDescent="0.25">
      <c r="A585" s="317" t="s">
        <v>236</v>
      </c>
      <c r="B585" s="247" t="s">
        <v>190</v>
      </c>
      <c r="C585" s="247" t="s">
        <v>850</v>
      </c>
      <c r="D585" s="247" t="s">
        <v>829</v>
      </c>
      <c r="E585" s="247" t="s">
        <v>1054</v>
      </c>
      <c r="F585" s="247" t="s">
        <v>237</v>
      </c>
      <c r="G585" s="318">
        <v>2841354096.4000001</v>
      </c>
      <c r="H585" s="318">
        <v>3056321578.4000001</v>
      </c>
      <c r="I585" s="318">
        <v>3051479275.52</v>
      </c>
      <c r="J585" s="337">
        <v>107.39524789909956</v>
      </c>
      <c r="K585" s="345">
        <f t="shared" si="8"/>
        <v>99.841564352579184</v>
      </c>
    </row>
    <row r="586" spans="1:11" ht="23.25" customHeight="1" x14ac:dyDescent="0.25">
      <c r="A586" s="317" t="s">
        <v>238</v>
      </c>
      <c r="B586" s="247" t="s">
        <v>190</v>
      </c>
      <c r="C586" s="247" t="s">
        <v>850</v>
      </c>
      <c r="D586" s="247" t="s">
        <v>829</v>
      </c>
      <c r="E586" s="247" t="s">
        <v>1054</v>
      </c>
      <c r="F586" s="247" t="s">
        <v>239</v>
      </c>
      <c r="G586" s="318">
        <v>139375100</v>
      </c>
      <c r="H586" s="318">
        <v>152671780</v>
      </c>
      <c r="I586" s="318">
        <v>150217407.63999999</v>
      </c>
      <c r="J586" s="337">
        <v>107.77922859965661</v>
      </c>
      <c r="K586" s="345">
        <f t="shared" ref="K586:K649" si="9">I586/H586*100</f>
        <v>98.392386359810558</v>
      </c>
    </row>
    <row r="587" spans="1:11" ht="23.25" customHeight="1" x14ac:dyDescent="0.25">
      <c r="A587" s="317" t="s">
        <v>290</v>
      </c>
      <c r="B587" s="247" t="s">
        <v>190</v>
      </c>
      <c r="C587" s="247" t="s">
        <v>850</v>
      </c>
      <c r="D587" s="247" t="s">
        <v>829</v>
      </c>
      <c r="E587" s="247" t="s">
        <v>1057</v>
      </c>
      <c r="F587" s="247" t="s">
        <v>291</v>
      </c>
      <c r="G587" s="318">
        <v>2662575996.4000001</v>
      </c>
      <c r="H587" s="318">
        <v>2850652798.4000001</v>
      </c>
      <c r="I587" s="318">
        <v>2848446201.21</v>
      </c>
      <c r="J587" s="337">
        <v>106.98084130035387</v>
      </c>
      <c r="K587" s="345">
        <f t="shared" si="9"/>
        <v>99.922593267365329</v>
      </c>
    </row>
    <row r="588" spans="1:11" ht="102" customHeight="1" x14ac:dyDescent="0.25">
      <c r="A588" s="317" t="s">
        <v>292</v>
      </c>
      <c r="B588" s="247" t="s">
        <v>190</v>
      </c>
      <c r="C588" s="247" t="s">
        <v>850</v>
      </c>
      <c r="D588" s="247" t="s">
        <v>829</v>
      </c>
      <c r="E588" s="247" t="s">
        <v>1056</v>
      </c>
      <c r="F588" s="247" t="s">
        <v>293</v>
      </c>
      <c r="G588" s="318">
        <v>39403000</v>
      </c>
      <c r="H588" s="318">
        <v>52997000</v>
      </c>
      <c r="I588" s="318">
        <v>52815666.670000002</v>
      </c>
      <c r="J588" s="337">
        <v>134.03970933685252</v>
      </c>
      <c r="K588" s="345">
        <f t="shared" si="9"/>
        <v>99.657842274090996</v>
      </c>
    </row>
    <row r="589" spans="1:11" ht="135.75" customHeight="1" x14ac:dyDescent="0.25">
      <c r="A589" s="317" t="s">
        <v>600</v>
      </c>
      <c r="B589" s="247" t="s">
        <v>190</v>
      </c>
      <c r="C589" s="247" t="s">
        <v>850</v>
      </c>
      <c r="D589" s="247" t="s">
        <v>829</v>
      </c>
      <c r="E589" s="247" t="s">
        <v>327</v>
      </c>
      <c r="F589" s="247"/>
      <c r="G589" s="318">
        <v>287819120</v>
      </c>
      <c r="H589" s="318">
        <v>301139104.63</v>
      </c>
      <c r="I589" s="318">
        <v>298715949.25</v>
      </c>
      <c r="J589" s="337">
        <v>103.78599908511985</v>
      </c>
      <c r="K589" s="345">
        <f t="shared" si="9"/>
        <v>99.195336858367412</v>
      </c>
    </row>
    <row r="590" spans="1:11" ht="23.25" customHeight="1" x14ac:dyDescent="0.25">
      <c r="A590" s="317" t="s">
        <v>298</v>
      </c>
      <c r="B590" s="247" t="s">
        <v>190</v>
      </c>
      <c r="C590" s="247" t="s">
        <v>850</v>
      </c>
      <c r="D590" s="247" t="s">
        <v>829</v>
      </c>
      <c r="E590" s="247" t="s">
        <v>1058</v>
      </c>
      <c r="F590" s="247" t="s">
        <v>299</v>
      </c>
      <c r="G590" s="318">
        <v>65000</v>
      </c>
      <c r="H590" s="318">
        <v>65000</v>
      </c>
      <c r="I590" s="318">
        <v>65000</v>
      </c>
      <c r="J590" s="337">
        <v>100</v>
      </c>
      <c r="K590" s="345">
        <f t="shared" si="9"/>
        <v>100</v>
      </c>
    </row>
    <row r="591" spans="1:11" ht="45.75" customHeight="1" x14ac:dyDescent="0.25">
      <c r="A591" s="317" t="s">
        <v>300</v>
      </c>
      <c r="B591" s="247" t="s">
        <v>190</v>
      </c>
      <c r="C591" s="247" t="s">
        <v>850</v>
      </c>
      <c r="D591" s="247" t="s">
        <v>829</v>
      </c>
      <c r="E591" s="247" t="s">
        <v>1058</v>
      </c>
      <c r="F591" s="247" t="s">
        <v>301</v>
      </c>
      <c r="G591" s="318">
        <v>65000</v>
      </c>
      <c r="H591" s="318">
        <v>65000</v>
      </c>
      <c r="I591" s="318">
        <v>65000</v>
      </c>
      <c r="J591" s="337">
        <v>100</v>
      </c>
      <c r="K591" s="345">
        <f t="shared" si="9"/>
        <v>100</v>
      </c>
    </row>
    <row r="592" spans="1:11" ht="57" customHeight="1" x14ac:dyDescent="0.25">
      <c r="A592" s="317" t="s">
        <v>236</v>
      </c>
      <c r="B592" s="247" t="s">
        <v>190</v>
      </c>
      <c r="C592" s="247" t="s">
        <v>850</v>
      </c>
      <c r="D592" s="247" t="s">
        <v>829</v>
      </c>
      <c r="E592" s="247" t="s">
        <v>1059</v>
      </c>
      <c r="F592" s="247" t="s">
        <v>237</v>
      </c>
      <c r="G592" s="318">
        <v>287754120</v>
      </c>
      <c r="H592" s="318">
        <v>301074104.63</v>
      </c>
      <c r="I592" s="318">
        <v>298650949.25</v>
      </c>
      <c r="J592" s="337">
        <v>103.78685429421479</v>
      </c>
      <c r="K592" s="345">
        <f t="shared" si="9"/>
        <v>99.195163136670999</v>
      </c>
    </row>
    <row r="593" spans="1:11" ht="23.25" customHeight="1" x14ac:dyDescent="0.25">
      <c r="A593" s="317" t="s">
        <v>290</v>
      </c>
      <c r="B593" s="247" t="s">
        <v>190</v>
      </c>
      <c r="C593" s="247" t="s">
        <v>850</v>
      </c>
      <c r="D593" s="247" t="s">
        <v>829</v>
      </c>
      <c r="E593" s="247" t="s">
        <v>1059</v>
      </c>
      <c r="F593" s="247" t="s">
        <v>291</v>
      </c>
      <c r="G593" s="318">
        <v>285830120</v>
      </c>
      <c r="H593" s="318">
        <v>298074104.63</v>
      </c>
      <c r="I593" s="318">
        <v>296828962.58999997</v>
      </c>
      <c r="J593" s="337">
        <v>103.8480348362167</v>
      </c>
      <c r="K593" s="345">
        <f t="shared" si="9"/>
        <v>99.582270978706575</v>
      </c>
    </row>
    <row r="594" spans="1:11" ht="102" customHeight="1" x14ac:dyDescent="0.25">
      <c r="A594" s="317" t="s">
        <v>292</v>
      </c>
      <c r="B594" s="247" t="s">
        <v>190</v>
      </c>
      <c r="C594" s="247" t="s">
        <v>850</v>
      </c>
      <c r="D594" s="247" t="s">
        <v>829</v>
      </c>
      <c r="E594" s="247" t="s">
        <v>1433</v>
      </c>
      <c r="F594" s="247" t="s">
        <v>293</v>
      </c>
      <c r="G594" s="318">
        <v>1924000</v>
      </c>
      <c r="H594" s="318">
        <v>3000000</v>
      </c>
      <c r="I594" s="318">
        <v>1821986.66</v>
      </c>
      <c r="J594" s="337">
        <v>94.697851351351346</v>
      </c>
      <c r="K594" s="345">
        <f t="shared" si="9"/>
        <v>60.732888666666661</v>
      </c>
    </row>
    <row r="595" spans="1:11" ht="113.25" customHeight="1" x14ac:dyDescent="0.25">
      <c r="A595" s="317" t="s">
        <v>675</v>
      </c>
      <c r="B595" s="247" t="s">
        <v>190</v>
      </c>
      <c r="C595" s="247" t="s">
        <v>850</v>
      </c>
      <c r="D595" s="247" t="s">
        <v>829</v>
      </c>
      <c r="E595" s="247" t="s">
        <v>1060</v>
      </c>
      <c r="F595" s="247"/>
      <c r="G595" s="318">
        <v>13822000</v>
      </c>
      <c r="H595" s="318">
        <v>22878400</v>
      </c>
      <c r="I595" s="318">
        <v>22870676.199999999</v>
      </c>
      <c r="J595" s="337">
        <v>165.46575170018809</v>
      </c>
      <c r="K595" s="345">
        <f t="shared" si="9"/>
        <v>99.966239772012017</v>
      </c>
    </row>
    <row r="596" spans="1:11" ht="45.75" customHeight="1" x14ac:dyDescent="0.25">
      <c r="A596" s="317" t="s">
        <v>211</v>
      </c>
      <c r="B596" s="247" t="s">
        <v>190</v>
      </c>
      <c r="C596" s="247" t="s">
        <v>850</v>
      </c>
      <c r="D596" s="247" t="s">
        <v>829</v>
      </c>
      <c r="E596" s="247" t="s">
        <v>1434</v>
      </c>
      <c r="F596" s="247" t="s">
        <v>212</v>
      </c>
      <c r="G596" s="318">
        <v>0</v>
      </c>
      <c r="H596" s="318">
        <v>56594.05</v>
      </c>
      <c r="I596" s="318">
        <v>56594.05</v>
      </c>
      <c r="J596" s="337">
        <v>0</v>
      </c>
      <c r="K596" s="345">
        <f t="shared" si="9"/>
        <v>100</v>
      </c>
    </row>
    <row r="597" spans="1:11" ht="45.75" customHeight="1" x14ac:dyDescent="0.25">
      <c r="A597" s="317" t="s">
        <v>213</v>
      </c>
      <c r="B597" s="247" t="s">
        <v>190</v>
      </c>
      <c r="C597" s="247" t="s">
        <v>850</v>
      </c>
      <c r="D597" s="247" t="s">
        <v>829</v>
      </c>
      <c r="E597" s="247" t="s">
        <v>1434</v>
      </c>
      <c r="F597" s="247" t="s">
        <v>214</v>
      </c>
      <c r="G597" s="318">
        <v>0</v>
      </c>
      <c r="H597" s="318">
        <v>56594.05</v>
      </c>
      <c r="I597" s="318">
        <v>56594.05</v>
      </c>
      <c r="J597" s="337">
        <v>0</v>
      </c>
      <c r="K597" s="345">
        <f t="shared" si="9"/>
        <v>100</v>
      </c>
    </row>
    <row r="598" spans="1:11" ht="57" customHeight="1" x14ac:dyDescent="0.25">
      <c r="A598" s="317" t="s">
        <v>236</v>
      </c>
      <c r="B598" s="247" t="s">
        <v>190</v>
      </c>
      <c r="C598" s="247" t="s">
        <v>850</v>
      </c>
      <c r="D598" s="247" t="s">
        <v>829</v>
      </c>
      <c r="E598" s="247" t="s">
        <v>1061</v>
      </c>
      <c r="F598" s="247" t="s">
        <v>237</v>
      </c>
      <c r="G598" s="318">
        <v>13822000</v>
      </c>
      <c r="H598" s="318">
        <v>22821805.949999999</v>
      </c>
      <c r="I598" s="318">
        <v>22814082.149999999</v>
      </c>
      <c r="J598" s="337">
        <v>165.05630263348283</v>
      </c>
      <c r="K598" s="345">
        <f t="shared" si="9"/>
        <v>99.966156052606337</v>
      </c>
    </row>
    <row r="599" spans="1:11" ht="23.25" customHeight="1" x14ac:dyDescent="0.25">
      <c r="A599" s="317" t="s">
        <v>290</v>
      </c>
      <c r="B599" s="247" t="s">
        <v>190</v>
      </c>
      <c r="C599" s="247" t="s">
        <v>850</v>
      </c>
      <c r="D599" s="247" t="s">
        <v>829</v>
      </c>
      <c r="E599" s="247" t="s">
        <v>1061</v>
      </c>
      <c r="F599" s="247" t="s">
        <v>291</v>
      </c>
      <c r="G599" s="318">
        <v>13822000</v>
      </c>
      <c r="H599" s="318">
        <v>22821805.949999999</v>
      </c>
      <c r="I599" s="318">
        <v>22814082.149999999</v>
      </c>
      <c r="J599" s="337">
        <v>165.05630263348283</v>
      </c>
      <c r="K599" s="345">
        <f t="shared" si="9"/>
        <v>99.966156052606337</v>
      </c>
    </row>
    <row r="600" spans="1:11" ht="23.25" customHeight="1" x14ac:dyDescent="0.25">
      <c r="A600" s="317" t="s">
        <v>302</v>
      </c>
      <c r="B600" s="247" t="s">
        <v>190</v>
      </c>
      <c r="C600" s="247" t="s">
        <v>850</v>
      </c>
      <c r="D600" s="247" t="s">
        <v>829</v>
      </c>
      <c r="E600" s="247" t="s">
        <v>1064</v>
      </c>
      <c r="F600" s="247"/>
      <c r="G600" s="318">
        <v>4269050</v>
      </c>
      <c r="H600" s="318">
        <v>2965228.63</v>
      </c>
      <c r="I600" s="318">
        <v>2965227.73</v>
      </c>
      <c r="J600" s="337">
        <v>69.458725711809421</v>
      </c>
      <c r="K600" s="345">
        <f t="shared" si="9"/>
        <v>99.999969648208889</v>
      </c>
    </row>
    <row r="601" spans="1:11" ht="45.75" customHeight="1" x14ac:dyDescent="0.25">
      <c r="A601" s="317" t="s">
        <v>211</v>
      </c>
      <c r="B601" s="247" t="s">
        <v>190</v>
      </c>
      <c r="C601" s="247" t="s">
        <v>850</v>
      </c>
      <c r="D601" s="247" t="s">
        <v>829</v>
      </c>
      <c r="E601" s="247" t="s">
        <v>1065</v>
      </c>
      <c r="F601" s="247" t="s">
        <v>212</v>
      </c>
      <c r="G601" s="318">
        <v>2269050</v>
      </c>
      <c r="H601" s="318">
        <v>1965228.63</v>
      </c>
      <c r="I601" s="318">
        <v>1965227.73</v>
      </c>
      <c r="J601" s="337">
        <v>86.6101553513585</v>
      </c>
      <c r="K601" s="345">
        <f t="shared" si="9"/>
        <v>99.999954203801721</v>
      </c>
    </row>
    <row r="602" spans="1:11" ht="45.75" customHeight="1" x14ac:dyDescent="0.25">
      <c r="A602" s="317" t="s">
        <v>213</v>
      </c>
      <c r="B602" s="247" t="s">
        <v>190</v>
      </c>
      <c r="C602" s="247" t="s">
        <v>850</v>
      </c>
      <c r="D602" s="247" t="s">
        <v>829</v>
      </c>
      <c r="E602" s="247" t="s">
        <v>1065</v>
      </c>
      <c r="F602" s="247" t="s">
        <v>214</v>
      </c>
      <c r="G602" s="318">
        <v>2269050</v>
      </c>
      <c r="H602" s="318">
        <v>1965228.63</v>
      </c>
      <c r="I602" s="318">
        <v>1965227.73</v>
      </c>
      <c r="J602" s="337">
        <v>86.6101553513585</v>
      </c>
      <c r="K602" s="345">
        <f t="shared" si="9"/>
        <v>99.999954203801721</v>
      </c>
    </row>
    <row r="603" spans="1:11" ht="57" customHeight="1" x14ac:dyDescent="0.25">
      <c r="A603" s="317" t="s">
        <v>236</v>
      </c>
      <c r="B603" s="247" t="s">
        <v>190</v>
      </c>
      <c r="C603" s="247" t="s">
        <v>850</v>
      </c>
      <c r="D603" s="247" t="s">
        <v>829</v>
      </c>
      <c r="E603" s="247" t="s">
        <v>1066</v>
      </c>
      <c r="F603" s="247" t="s">
        <v>237</v>
      </c>
      <c r="G603" s="318">
        <v>2000000</v>
      </c>
      <c r="H603" s="318">
        <v>1000000</v>
      </c>
      <c r="I603" s="318">
        <v>1000000</v>
      </c>
      <c r="J603" s="337">
        <v>50</v>
      </c>
      <c r="K603" s="345">
        <f t="shared" si="9"/>
        <v>100</v>
      </c>
    </row>
    <row r="604" spans="1:11" ht="23.25" customHeight="1" x14ac:dyDescent="0.25">
      <c r="A604" s="317" t="s">
        <v>290</v>
      </c>
      <c r="B604" s="247" t="s">
        <v>190</v>
      </c>
      <c r="C604" s="247" t="s">
        <v>850</v>
      </c>
      <c r="D604" s="247" t="s">
        <v>829</v>
      </c>
      <c r="E604" s="247" t="s">
        <v>1066</v>
      </c>
      <c r="F604" s="247" t="s">
        <v>291</v>
      </c>
      <c r="G604" s="318">
        <v>2000000</v>
      </c>
      <c r="H604" s="318">
        <v>1000000</v>
      </c>
      <c r="I604" s="318">
        <v>1000000</v>
      </c>
      <c r="J604" s="337">
        <v>50</v>
      </c>
      <c r="K604" s="345">
        <f t="shared" si="9"/>
        <v>100</v>
      </c>
    </row>
    <row r="605" spans="1:11" ht="23.25" customHeight="1" x14ac:dyDescent="0.25">
      <c r="A605" s="317" t="s">
        <v>308</v>
      </c>
      <c r="B605" s="247" t="s">
        <v>190</v>
      </c>
      <c r="C605" s="247" t="s">
        <v>850</v>
      </c>
      <c r="D605" s="247" t="s">
        <v>829</v>
      </c>
      <c r="E605" s="247" t="s">
        <v>1069</v>
      </c>
      <c r="F605" s="247"/>
      <c r="G605" s="318">
        <v>650000</v>
      </c>
      <c r="H605" s="318">
        <v>8793350</v>
      </c>
      <c r="I605" s="318">
        <v>8792000</v>
      </c>
      <c r="J605" s="337">
        <v>1352.6153846153848</v>
      </c>
      <c r="K605" s="345">
        <f t="shared" si="9"/>
        <v>99.984647489295881</v>
      </c>
    </row>
    <row r="606" spans="1:11" ht="57" customHeight="1" x14ac:dyDescent="0.25">
      <c r="A606" s="317" t="s">
        <v>223</v>
      </c>
      <c r="B606" s="247" t="s">
        <v>190</v>
      </c>
      <c r="C606" s="247" t="s">
        <v>850</v>
      </c>
      <c r="D606" s="247" t="s">
        <v>829</v>
      </c>
      <c r="E606" s="247" t="s">
        <v>1070</v>
      </c>
      <c r="F606" s="247"/>
      <c r="G606" s="318">
        <v>650000</v>
      </c>
      <c r="H606" s="318">
        <v>8793350</v>
      </c>
      <c r="I606" s="318">
        <v>8792000</v>
      </c>
      <c r="J606" s="337">
        <v>1352.6153846153848</v>
      </c>
      <c r="K606" s="345">
        <f t="shared" si="9"/>
        <v>99.984647489295881</v>
      </c>
    </row>
    <row r="607" spans="1:11" ht="57" customHeight="1" x14ac:dyDescent="0.25">
      <c r="A607" s="317" t="s">
        <v>236</v>
      </c>
      <c r="B607" s="247" t="s">
        <v>190</v>
      </c>
      <c r="C607" s="247" t="s">
        <v>850</v>
      </c>
      <c r="D607" s="247" t="s">
        <v>829</v>
      </c>
      <c r="E607" s="247" t="s">
        <v>1071</v>
      </c>
      <c r="F607" s="247" t="s">
        <v>237</v>
      </c>
      <c r="G607" s="318">
        <v>650000</v>
      </c>
      <c r="H607" s="318">
        <v>8793350</v>
      </c>
      <c r="I607" s="318">
        <v>8792000</v>
      </c>
      <c r="J607" s="337">
        <v>1352.6153846153848</v>
      </c>
      <c r="K607" s="345">
        <f t="shared" si="9"/>
        <v>99.984647489295881</v>
      </c>
    </row>
    <row r="608" spans="1:11" ht="23.25" customHeight="1" x14ac:dyDescent="0.25">
      <c r="A608" s="317" t="s">
        <v>238</v>
      </c>
      <c r="B608" s="247" t="s">
        <v>190</v>
      </c>
      <c r="C608" s="247" t="s">
        <v>850</v>
      </c>
      <c r="D608" s="247" t="s">
        <v>829</v>
      </c>
      <c r="E608" s="247" t="s">
        <v>1071</v>
      </c>
      <c r="F608" s="247" t="s">
        <v>239</v>
      </c>
      <c r="G608" s="318">
        <v>0</v>
      </c>
      <c r="H608" s="318">
        <v>36000</v>
      </c>
      <c r="I608" s="318">
        <v>36000</v>
      </c>
      <c r="J608" s="337">
        <v>0</v>
      </c>
      <c r="K608" s="345">
        <f t="shared" si="9"/>
        <v>100</v>
      </c>
    </row>
    <row r="609" spans="1:11" ht="23.25" customHeight="1" x14ac:dyDescent="0.25">
      <c r="A609" s="317" t="s">
        <v>290</v>
      </c>
      <c r="B609" s="247" t="s">
        <v>190</v>
      </c>
      <c r="C609" s="247" t="s">
        <v>850</v>
      </c>
      <c r="D609" s="247" t="s">
        <v>829</v>
      </c>
      <c r="E609" s="247" t="s">
        <v>1071</v>
      </c>
      <c r="F609" s="247" t="s">
        <v>291</v>
      </c>
      <c r="G609" s="318">
        <v>650000</v>
      </c>
      <c r="H609" s="318">
        <v>8757350</v>
      </c>
      <c r="I609" s="318">
        <v>8756000</v>
      </c>
      <c r="J609" s="337">
        <v>1347.0769230769231</v>
      </c>
      <c r="K609" s="345">
        <f t="shared" si="9"/>
        <v>99.984584377694162</v>
      </c>
    </row>
    <row r="610" spans="1:11" ht="34.5" customHeight="1" x14ac:dyDescent="0.25">
      <c r="A610" s="317" t="s">
        <v>608</v>
      </c>
      <c r="B610" s="247" t="s">
        <v>190</v>
      </c>
      <c r="C610" s="247" t="s">
        <v>850</v>
      </c>
      <c r="D610" s="247" t="s">
        <v>829</v>
      </c>
      <c r="E610" s="247" t="s">
        <v>276</v>
      </c>
      <c r="F610" s="247"/>
      <c r="G610" s="318">
        <v>301000</v>
      </c>
      <c r="H610" s="318">
        <v>301000</v>
      </c>
      <c r="I610" s="318">
        <v>202808.71</v>
      </c>
      <c r="J610" s="337">
        <v>67.378308970099667</v>
      </c>
      <c r="K610" s="345">
        <f t="shared" si="9"/>
        <v>67.378308970099667</v>
      </c>
    </row>
    <row r="611" spans="1:11" ht="79.5" customHeight="1" x14ac:dyDescent="0.25">
      <c r="A611" s="317" t="s">
        <v>609</v>
      </c>
      <c r="B611" s="247" t="s">
        <v>190</v>
      </c>
      <c r="C611" s="247" t="s">
        <v>850</v>
      </c>
      <c r="D611" s="247" t="s">
        <v>829</v>
      </c>
      <c r="E611" s="247" t="s">
        <v>278</v>
      </c>
      <c r="F611" s="247"/>
      <c r="G611" s="318">
        <v>301000</v>
      </c>
      <c r="H611" s="318">
        <v>301000</v>
      </c>
      <c r="I611" s="318">
        <v>202808.71</v>
      </c>
      <c r="J611" s="337">
        <v>67.378308970099667</v>
      </c>
      <c r="K611" s="345">
        <f t="shared" si="9"/>
        <v>67.378308970099667</v>
      </c>
    </row>
    <row r="612" spans="1:11" ht="34.5" customHeight="1" x14ac:dyDescent="0.25">
      <c r="A612" s="317" t="s">
        <v>676</v>
      </c>
      <c r="B612" s="247" t="s">
        <v>190</v>
      </c>
      <c r="C612" s="247" t="s">
        <v>850</v>
      </c>
      <c r="D612" s="247" t="s">
        <v>829</v>
      </c>
      <c r="E612" s="247" t="s">
        <v>677</v>
      </c>
      <c r="F612" s="247"/>
      <c r="G612" s="318">
        <v>301000</v>
      </c>
      <c r="H612" s="318">
        <v>301000</v>
      </c>
      <c r="I612" s="318">
        <v>202808.71</v>
      </c>
      <c r="J612" s="337">
        <v>67.378308970099667</v>
      </c>
      <c r="K612" s="345">
        <f t="shared" si="9"/>
        <v>67.378308970099667</v>
      </c>
    </row>
    <row r="613" spans="1:11" ht="45.75" customHeight="1" x14ac:dyDescent="0.25">
      <c r="A613" s="317" t="s">
        <v>211</v>
      </c>
      <c r="B613" s="247" t="s">
        <v>190</v>
      </c>
      <c r="C613" s="247" t="s">
        <v>850</v>
      </c>
      <c r="D613" s="247" t="s">
        <v>829</v>
      </c>
      <c r="E613" s="247" t="s">
        <v>1435</v>
      </c>
      <c r="F613" s="247" t="s">
        <v>212</v>
      </c>
      <c r="G613" s="318">
        <v>301000</v>
      </c>
      <c r="H613" s="318">
        <v>301000</v>
      </c>
      <c r="I613" s="318">
        <v>202808.71</v>
      </c>
      <c r="J613" s="337">
        <v>67.378308970099667</v>
      </c>
      <c r="K613" s="345">
        <f t="shared" si="9"/>
        <v>67.378308970099667</v>
      </c>
    </row>
    <row r="614" spans="1:11" ht="45.75" customHeight="1" x14ac:dyDescent="0.25">
      <c r="A614" s="317" t="s">
        <v>213</v>
      </c>
      <c r="B614" s="247" t="s">
        <v>190</v>
      </c>
      <c r="C614" s="247" t="s">
        <v>850</v>
      </c>
      <c r="D614" s="247" t="s">
        <v>829</v>
      </c>
      <c r="E614" s="247" t="s">
        <v>1435</v>
      </c>
      <c r="F614" s="247" t="s">
        <v>214</v>
      </c>
      <c r="G614" s="318">
        <v>301000</v>
      </c>
      <c r="H614" s="318">
        <v>301000</v>
      </c>
      <c r="I614" s="318">
        <v>202808.71</v>
      </c>
      <c r="J614" s="337">
        <v>67.378308970099667</v>
      </c>
      <c r="K614" s="345">
        <f t="shared" si="9"/>
        <v>67.378308970099667</v>
      </c>
    </row>
    <row r="615" spans="1:11" ht="23.25" customHeight="1" x14ac:dyDescent="0.25">
      <c r="A615" s="317" t="s">
        <v>305</v>
      </c>
      <c r="B615" s="247" t="s">
        <v>190</v>
      </c>
      <c r="C615" s="247" t="s">
        <v>850</v>
      </c>
      <c r="D615" s="247" t="s">
        <v>830</v>
      </c>
      <c r="E615" s="247"/>
      <c r="F615" s="247"/>
      <c r="G615" s="318">
        <v>199272853.59999999</v>
      </c>
      <c r="H615" s="318">
        <v>207955246.59999999</v>
      </c>
      <c r="I615" s="318">
        <v>204133042.62</v>
      </c>
      <c r="J615" s="337">
        <v>102.43896192190627</v>
      </c>
      <c r="K615" s="345">
        <f t="shared" si="9"/>
        <v>98.162006468943787</v>
      </c>
    </row>
    <row r="616" spans="1:11" ht="23.25" customHeight="1" x14ac:dyDescent="0.25">
      <c r="A616" s="317" t="s">
        <v>599</v>
      </c>
      <c r="B616" s="247" t="s">
        <v>190</v>
      </c>
      <c r="C616" s="247" t="s">
        <v>850</v>
      </c>
      <c r="D616" s="247" t="s">
        <v>830</v>
      </c>
      <c r="E616" s="247" t="s">
        <v>317</v>
      </c>
      <c r="F616" s="247"/>
      <c r="G616" s="318">
        <v>199272853.59999999</v>
      </c>
      <c r="H616" s="318">
        <v>207955246.59999999</v>
      </c>
      <c r="I616" s="318">
        <v>204133042.62</v>
      </c>
      <c r="J616" s="337">
        <v>102.43896192190627</v>
      </c>
      <c r="K616" s="345">
        <f t="shared" si="9"/>
        <v>98.162006468943787</v>
      </c>
    </row>
    <row r="617" spans="1:11" ht="23.25" customHeight="1" x14ac:dyDescent="0.25">
      <c r="A617" s="317" t="s">
        <v>295</v>
      </c>
      <c r="B617" s="247" t="s">
        <v>190</v>
      </c>
      <c r="C617" s="247" t="s">
        <v>850</v>
      </c>
      <c r="D617" s="247" t="s">
        <v>830</v>
      </c>
      <c r="E617" s="247" t="s">
        <v>321</v>
      </c>
      <c r="F617" s="247"/>
      <c r="G617" s="318">
        <v>57617000</v>
      </c>
      <c r="H617" s="318">
        <v>57472000</v>
      </c>
      <c r="I617" s="318">
        <v>57407235.490000002</v>
      </c>
      <c r="J617" s="337">
        <v>99.635932953815725</v>
      </c>
      <c r="K617" s="345">
        <f t="shared" si="9"/>
        <v>99.887311195016707</v>
      </c>
    </row>
    <row r="618" spans="1:11" ht="57" customHeight="1" x14ac:dyDescent="0.25">
      <c r="A618" s="317" t="s">
        <v>674</v>
      </c>
      <c r="B618" s="247" t="s">
        <v>190</v>
      </c>
      <c r="C618" s="247" t="s">
        <v>850</v>
      </c>
      <c r="D618" s="247" t="s">
        <v>830</v>
      </c>
      <c r="E618" s="247" t="s">
        <v>326</v>
      </c>
      <c r="F618" s="247"/>
      <c r="G618" s="318">
        <v>57617000</v>
      </c>
      <c r="H618" s="318">
        <v>57472000</v>
      </c>
      <c r="I618" s="318">
        <v>57407235.490000002</v>
      </c>
      <c r="J618" s="337">
        <v>99.635932953815725</v>
      </c>
      <c r="K618" s="345">
        <f t="shared" si="9"/>
        <v>99.887311195016707</v>
      </c>
    </row>
    <row r="619" spans="1:11" ht="57" customHeight="1" x14ac:dyDescent="0.25">
      <c r="A619" s="317" t="s">
        <v>236</v>
      </c>
      <c r="B619" s="247" t="s">
        <v>190</v>
      </c>
      <c r="C619" s="247" t="s">
        <v>850</v>
      </c>
      <c r="D619" s="247" t="s">
        <v>830</v>
      </c>
      <c r="E619" s="247" t="s">
        <v>1055</v>
      </c>
      <c r="F619" s="247" t="s">
        <v>237</v>
      </c>
      <c r="G619" s="318">
        <v>57617000</v>
      </c>
      <c r="H619" s="318">
        <v>57472000</v>
      </c>
      <c r="I619" s="318">
        <v>57407235.490000002</v>
      </c>
      <c r="J619" s="337">
        <v>99.635932953815725</v>
      </c>
      <c r="K619" s="345">
        <f t="shared" si="9"/>
        <v>99.887311195016707</v>
      </c>
    </row>
    <row r="620" spans="1:11" ht="23.25" customHeight="1" x14ac:dyDescent="0.25">
      <c r="A620" s="317" t="s">
        <v>290</v>
      </c>
      <c r="B620" s="247" t="s">
        <v>190</v>
      </c>
      <c r="C620" s="247" t="s">
        <v>850</v>
      </c>
      <c r="D620" s="247" t="s">
        <v>830</v>
      </c>
      <c r="E620" s="247" t="s">
        <v>1055</v>
      </c>
      <c r="F620" s="247" t="s">
        <v>291</v>
      </c>
      <c r="G620" s="318">
        <v>56827000</v>
      </c>
      <c r="H620" s="318">
        <v>57472000</v>
      </c>
      <c r="I620" s="318">
        <v>57407235.490000002</v>
      </c>
      <c r="J620" s="337">
        <v>101.02105599450965</v>
      </c>
      <c r="K620" s="345">
        <f t="shared" si="9"/>
        <v>99.887311195016707</v>
      </c>
    </row>
    <row r="621" spans="1:11" ht="102" customHeight="1" x14ac:dyDescent="0.25">
      <c r="A621" s="317" t="s">
        <v>292</v>
      </c>
      <c r="B621" s="247" t="s">
        <v>190</v>
      </c>
      <c r="C621" s="247" t="s">
        <v>850</v>
      </c>
      <c r="D621" s="247" t="s">
        <v>830</v>
      </c>
      <c r="E621" s="247" t="s">
        <v>1056</v>
      </c>
      <c r="F621" s="247" t="s">
        <v>293</v>
      </c>
      <c r="G621" s="318">
        <v>790000</v>
      </c>
      <c r="H621" s="318">
        <v>0</v>
      </c>
      <c r="I621" s="318">
        <v>0</v>
      </c>
      <c r="J621" s="337">
        <v>0</v>
      </c>
      <c r="K621" s="345" t="e">
        <f t="shared" si="9"/>
        <v>#DIV/0!</v>
      </c>
    </row>
    <row r="622" spans="1:11" ht="57" customHeight="1" x14ac:dyDescent="0.25">
      <c r="A622" s="317" t="s">
        <v>303</v>
      </c>
      <c r="B622" s="247" t="s">
        <v>190</v>
      </c>
      <c r="C622" s="247" t="s">
        <v>850</v>
      </c>
      <c r="D622" s="247" t="s">
        <v>830</v>
      </c>
      <c r="E622" s="247" t="s">
        <v>318</v>
      </c>
      <c r="F622" s="247"/>
      <c r="G622" s="318">
        <v>141655853.59999999</v>
      </c>
      <c r="H622" s="318">
        <v>150483246.59999999</v>
      </c>
      <c r="I622" s="318">
        <v>146725807.13</v>
      </c>
      <c r="J622" s="337">
        <v>103.57906390816454</v>
      </c>
      <c r="K622" s="345">
        <f t="shared" si="9"/>
        <v>97.503084526088372</v>
      </c>
    </row>
    <row r="623" spans="1:11" ht="57" customHeight="1" x14ac:dyDescent="0.25">
      <c r="A623" s="317" t="s">
        <v>1078</v>
      </c>
      <c r="B623" s="247" t="s">
        <v>190</v>
      </c>
      <c r="C623" s="247" t="s">
        <v>850</v>
      </c>
      <c r="D623" s="247" t="s">
        <v>830</v>
      </c>
      <c r="E623" s="247" t="s">
        <v>1079</v>
      </c>
      <c r="F623" s="247"/>
      <c r="G623" s="318">
        <v>65782794</v>
      </c>
      <c r="H623" s="318">
        <v>60420789</v>
      </c>
      <c r="I623" s="318">
        <v>59689349.530000001</v>
      </c>
      <c r="J623" s="337">
        <v>90.737023924523484</v>
      </c>
      <c r="K623" s="345">
        <f t="shared" si="9"/>
        <v>98.789424166572871</v>
      </c>
    </row>
    <row r="624" spans="1:11" ht="57" customHeight="1" x14ac:dyDescent="0.25">
      <c r="A624" s="317" t="s">
        <v>236</v>
      </c>
      <c r="B624" s="247" t="s">
        <v>190</v>
      </c>
      <c r="C624" s="247" t="s">
        <v>850</v>
      </c>
      <c r="D624" s="247" t="s">
        <v>830</v>
      </c>
      <c r="E624" s="247" t="s">
        <v>1080</v>
      </c>
      <c r="F624" s="247" t="s">
        <v>237</v>
      </c>
      <c r="G624" s="318">
        <v>65782794</v>
      </c>
      <c r="H624" s="318">
        <v>60420789</v>
      </c>
      <c r="I624" s="318">
        <v>59689349.530000001</v>
      </c>
      <c r="J624" s="337">
        <v>90.737023924523484</v>
      </c>
      <c r="K624" s="345">
        <f t="shared" si="9"/>
        <v>98.789424166572871</v>
      </c>
    </row>
    <row r="625" spans="1:11" ht="23.25" customHeight="1" x14ac:dyDescent="0.25">
      <c r="A625" s="317" t="s">
        <v>238</v>
      </c>
      <c r="B625" s="247" t="s">
        <v>190</v>
      </c>
      <c r="C625" s="247" t="s">
        <v>850</v>
      </c>
      <c r="D625" s="247" t="s">
        <v>830</v>
      </c>
      <c r="E625" s="247" t="s">
        <v>1080</v>
      </c>
      <c r="F625" s="247" t="s">
        <v>239</v>
      </c>
      <c r="G625" s="318">
        <v>65782794</v>
      </c>
      <c r="H625" s="318">
        <v>60420789</v>
      </c>
      <c r="I625" s="318">
        <v>59689349.530000001</v>
      </c>
      <c r="J625" s="337">
        <v>90.737023924523484</v>
      </c>
      <c r="K625" s="345">
        <f t="shared" si="9"/>
        <v>98.789424166572871</v>
      </c>
    </row>
    <row r="626" spans="1:11" ht="57" customHeight="1" x14ac:dyDescent="0.25">
      <c r="A626" s="317" t="s">
        <v>1443</v>
      </c>
      <c r="B626" s="247" t="s">
        <v>190</v>
      </c>
      <c r="C626" s="247" t="s">
        <v>850</v>
      </c>
      <c r="D626" s="247" t="s">
        <v>830</v>
      </c>
      <c r="E626" s="247" t="s">
        <v>601</v>
      </c>
      <c r="F626" s="247"/>
      <c r="G626" s="318">
        <v>0</v>
      </c>
      <c r="H626" s="318">
        <v>482000</v>
      </c>
      <c r="I626" s="318">
        <v>482000</v>
      </c>
      <c r="J626" s="337">
        <v>0</v>
      </c>
      <c r="K626" s="345">
        <f t="shared" si="9"/>
        <v>100</v>
      </c>
    </row>
    <row r="627" spans="1:11" ht="57" customHeight="1" x14ac:dyDescent="0.25">
      <c r="A627" s="317" t="s">
        <v>236</v>
      </c>
      <c r="B627" s="247" t="s">
        <v>190</v>
      </c>
      <c r="C627" s="247" t="s">
        <v>850</v>
      </c>
      <c r="D627" s="247" t="s">
        <v>830</v>
      </c>
      <c r="E627" s="247" t="s">
        <v>1444</v>
      </c>
      <c r="F627" s="247" t="s">
        <v>237</v>
      </c>
      <c r="G627" s="318">
        <v>0</v>
      </c>
      <c r="H627" s="318">
        <v>482000</v>
      </c>
      <c r="I627" s="318">
        <v>482000</v>
      </c>
      <c r="J627" s="337">
        <v>0</v>
      </c>
      <c r="K627" s="345">
        <f t="shared" si="9"/>
        <v>100</v>
      </c>
    </row>
    <row r="628" spans="1:11" ht="23.25" customHeight="1" x14ac:dyDescent="0.25">
      <c r="A628" s="317" t="s">
        <v>238</v>
      </c>
      <c r="B628" s="247" t="s">
        <v>190</v>
      </c>
      <c r="C628" s="247" t="s">
        <v>850</v>
      </c>
      <c r="D628" s="247" t="s">
        <v>830</v>
      </c>
      <c r="E628" s="247" t="s">
        <v>1444</v>
      </c>
      <c r="F628" s="247" t="s">
        <v>239</v>
      </c>
      <c r="G628" s="318">
        <v>0</v>
      </c>
      <c r="H628" s="318">
        <v>38259</v>
      </c>
      <c r="I628" s="318">
        <v>38259</v>
      </c>
      <c r="J628" s="337">
        <v>0</v>
      </c>
      <c r="K628" s="345">
        <f t="shared" si="9"/>
        <v>100</v>
      </c>
    </row>
    <row r="629" spans="1:11" ht="23.25" customHeight="1" x14ac:dyDescent="0.25">
      <c r="A629" s="317" t="s">
        <v>290</v>
      </c>
      <c r="B629" s="247" t="s">
        <v>190</v>
      </c>
      <c r="C629" s="247" t="s">
        <v>850</v>
      </c>
      <c r="D629" s="247" t="s">
        <v>830</v>
      </c>
      <c r="E629" s="247" t="s">
        <v>1444</v>
      </c>
      <c r="F629" s="247" t="s">
        <v>291</v>
      </c>
      <c r="G629" s="318">
        <v>0</v>
      </c>
      <c r="H629" s="318">
        <v>443741</v>
      </c>
      <c r="I629" s="318">
        <v>443741</v>
      </c>
      <c r="J629" s="337">
        <v>0</v>
      </c>
      <c r="K629" s="345">
        <f t="shared" si="9"/>
        <v>100</v>
      </c>
    </row>
    <row r="630" spans="1:11" ht="79.5" customHeight="1" x14ac:dyDescent="0.25">
      <c r="A630" s="317" t="s">
        <v>681</v>
      </c>
      <c r="B630" s="247" t="s">
        <v>190</v>
      </c>
      <c r="C630" s="247" t="s">
        <v>850</v>
      </c>
      <c r="D630" s="247" t="s">
        <v>830</v>
      </c>
      <c r="E630" s="247" t="s">
        <v>1081</v>
      </c>
      <c r="F630" s="247"/>
      <c r="G630" s="318">
        <v>75873059.599999994</v>
      </c>
      <c r="H630" s="318">
        <v>89580457.599999994</v>
      </c>
      <c r="I630" s="318">
        <v>86554457.599999994</v>
      </c>
      <c r="J630" s="337">
        <v>114.07798506652026</v>
      </c>
      <c r="K630" s="345">
        <f t="shared" si="9"/>
        <v>96.622031097996981</v>
      </c>
    </row>
    <row r="631" spans="1:11" ht="57" customHeight="1" x14ac:dyDescent="0.25">
      <c r="A631" s="317" t="s">
        <v>236</v>
      </c>
      <c r="B631" s="247" t="s">
        <v>190</v>
      </c>
      <c r="C631" s="247" t="s">
        <v>850</v>
      </c>
      <c r="D631" s="247" t="s">
        <v>830</v>
      </c>
      <c r="E631" s="247" t="s">
        <v>1082</v>
      </c>
      <c r="F631" s="247" t="s">
        <v>237</v>
      </c>
      <c r="G631" s="318">
        <v>75737309.599999994</v>
      </c>
      <c r="H631" s="318">
        <v>88823957.599999994</v>
      </c>
      <c r="I631" s="318">
        <v>86554457.599999994</v>
      </c>
      <c r="J631" s="337">
        <v>114.28245610667955</v>
      </c>
      <c r="K631" s="345">
        <f t="shared" si="9"/>
        <v>97.444946091886365</v>
      </c>
    </row>
    <row r="632" spans="1:11" ht="23.25" customHeight="1" x14ac:dyDescent="0.25">
      <c r="A632" s="317" t="s">
        <v>238</v>
      </c>
      <c r="B632" s="247" t="s">
        <v>190</v>
      </c>
      <c r="C632" s="247" t="s">
        <v>850</v>
      </c>
      <c r="D632" s="247" t="s">
        <v>830</v>
      </c>
      <c r="E632" s="247" t="s">
        <v>1082</v>
      </c>
      <c r="F632" s="247" t="s">
        <v>239</v>
      </c>
      <c r="G632" s="318">
        <v>61908356</v>
      </c>
      <c r="H632" s="318">
        <v>73753329</v>
      </c>
      <c r="I632" s="318">
        <v>72996829</v>
      </c>
      <c r="J632" s="337">
        <v>117.91110880088627</v>
      </c>
      <c r="K632" s="345">
        <f t="shared" si="9"/>
        <v>98.974283587931339</v>
      </c>
    </row>
    <row r="633" spans="1:11" ht="23.25" customHeight="1" x14ac:dyDescent="0.25">
      <c r="A633" s="317" t="s">
        <v>290</v>
      </c>
      <c r="B633" s="247" t="s">
        <v>190</v>
      </c>
      <c r="C633" s="247" t="s">
        <v>850</v>
      </c>
      <c r="D633" s="247" t="s">
        <v>830</v>
      </c>
      <c r="E633" s="247" t="s">
        <v>1082</v>
      </c>
      <c r="F633" s="247" t="s">
        <v>291</v>
      </c>
      <c r="G633" s="318">
        <v>13693203.6</v>
      </c>
      <c r="H633" s="318">
        <v>14314128.6</v>
      </c>
      <c r="I633" s="318">
        <v>13557628.6</v>
      </c>
      <c r="J633" s="337">
        <v>99.009910288633989</v>
      </c>
      <c r="K633" s="345">
        <f t="shared" si="9"/>
        <v>94.715011851996351</v>
      </c>
    </row>
    <row r="634" spans="1:11" ht="102" customHeight="1" x14ac:dyDescent="0.25">
      <c r="A634" s="317" t="s">
        <v>292</v>
      </c>
      <c r="B634" s="247" t="s">
        <v>190</v>
      </c>
      <c r="C634" s="247" t="s">
        <v>850</v>
      </c>
      <c r="D634" s="247" t="s">
        <v>830</v>
      </c>
      <c r="E634" s="247" t="s">
        <v>1082</v>
      </c>
      <c r="F634" s="247" t="s">
        <v>293</v>
      </c>
      <c r="G634" s="318">
        <v>135750</v>
      </c>
      <c r="H634" s="318">
        <v>756500</v>
      </c>
      <c r="I634" s="318">
        <v>0</v>
      </c>
      <c r="J634" s="337">
        <v>0</v>
      </c>
      <c r="K634" s="345">
        <f t="shared" si="9"/>
        <v>0</v>
      </c>
    </row>
    <row r="635" spans="1:11" ht="23.25" customHeight="1" x14ac:dyDescent="0.25">
      <c r="A635" s="317" t="s">
        <v>215</v>
      </c>
      <c r="B635" s="247" t="s">
        <v>190</v>
      </c>
      <c r="C635" s="247" t="s">
        <v>850</v>
      </c>
      <c r="D635" s="247" t="s">
        <v>830</v>
      </c>
      <c r="E635" s="247" t="s">
        <v>1082</v>
      </c>
      <c r="F635" s="247" t="s">
        <v>216</v>
      </c>
      <c r="G635" s="318">
        <v>135750</v>
      </c>
      <c r="H635" s="318">
        <v>756500</v>
      </c>
      <c r="I635" s="318">
        <v>0</v>
      </c>
      <c r="J635" s="337">
        <v>0</v>
      </c>
      <c r="K635" s="345">
        <f t="shared" si="9"/>
        <v>0</v>
      </c>
    </row>
    <row r="636" spans="1:11" ht="102" customHeight="1" x14ac:dyDescent="0.25">
      <c r="A636" s="317" t="s">
        <v>235</v>
      </c>
      <c r="B636" s="247" t="s">
        <v>190</v>
      </c>
      <c r="C636" s="247" t="s">
        <v>850</v>
      </c>
      <c r="D636" s="247" t="s">
        <v>830</v>
      </c>
      <c r="E636" s="247" t="s">
        <v>1082</v>
      </c>
      <c r="F636" s="247" t="s">
        <v>200</v>
      </c>
      <c r="G636" s="318">
        <v>135750</v>
      </c>
      <c r="H636" s="318">
        <v>756500</v>
      </c>
      <c r="I636" s="318">
        <v>0</v>
      </c>
      <c r="J636" s="337">
        <v>0</v>
      </c>
      <c r="K636" s="345">
        <f t="shared" si="9"/>
        <v>0</v>
      </c>
    </row>
    <row r="637" spans="1:11" ht="23.25" customHeight="1" x14ac:dyDescent="0.25">
      <c r="A637" s="317" t="s">
        <v>313</v>
      </c>
      <c r="B637" s="247" t="s">
        <v>190</v>
      </c>
      <c r="C637" s="247" t="s">
        <v>850</v>
      </c>
      <c r="D637" s="247" t="s">
        <v>836</v>
      </c>
      <c r="E637" s="247"/>
      <c r="F637" s="247"/>
      <c r="G637" s="318">
        <v>116653100</v>
      </c>
      <c r="H637" s="318">
        <v>133357660.38</v>
      </c>
      <c r="I637" s="318">
        <v>132633115.97</v>
      </c>
      <c r="J637" s="337">
        <v>113.69874951458641</v>
      </c>
      <c r="K637" s="345">
        <f t="shared" si="9"/>
        <v>99.456690820808177</v>
      </c>
    </row>
    <row r="638" spans="1:11" ht="23.25" customHeight="1" x14ac:dyDescent="0.25">
      <c r="A638" s="317" t="s">
        <v>599</v>
      </c>
      <c r="B638" s="247" t="s">
        <v>190</v>
      </c>
      <c r="C638" s="247" t="s">
        <v>850</v>
      </c>
      <c r="D638" s="247" t="s">
        <v>836</v>
      </c>
      <c r="E638" s="247" t="s">
        <v>317</v>
      </c>
      <c r="F638" s="247"/>
      <c r="G638" s="318">
        <v>75729100</v>
      </c>
      <c r="H638" s="318">
        <v>96433260.379999995</v>
      </c>
      <c r="I638" s="318">
        <v>95708715.969999999</v>
      </c>
      <c r="J638" s="337">
        <v>126.38300992617104</v>
      </c>
      <c r="K638" s="345">
        <f t="shared" si="9"/>
        <v>99.248657146771876</v>
      </c>
    </row>
    <row r="639" spans="1:11" ht="23.25" customHeight="1" x14ac:dyDescent="0.25">
      <c r="A639" s="317" t="s">
        <v>295</v>
      </c>
      <c r="B639" s="247" t="s">
        <v>190</v>
      </c>
      <c r="C639" s="247" t="s">
        <v>850</v>
      </c>
      <c r="D639" s="247" t="s">
        <v>836</v>
      </c>
      <c r="E639" s="247" t="s">
        <v>321</v>
      </c>
      <c r="F639" s="247"/>
      <c r="G639" s="318">
        <v>4606800</v>
      </c>
      <c r="H639" s="318">
        <v>17517220.879999999</v>
      </c>
      <c r="I639" s="318">
        <v>17517210.960000001</v>
      </c>
      <c r="J639" s="337">
        <v>380.24682990362078</v>
      </c>
      <c r="K639" s="345">
        <f t="shared" si="9"/>
        <v>99.999943370012474</v>
      </c>
    </row>
    <row r="640" spans="1:11" ht="57" customHeight="1" x14ac:dyDescent="0.25">
      <c r="A640" s="317" t="s">
        <v>674</v>
      </c>
      <c r="B640" s="247" t="s">
        <v>190</v>
      </c>
      <c r="C640" s="247" t="s">
        <v>850</v>
      </c>
      <c r="D640" s="247" t="s">
        <v>836</v>
      </c>
      <c r="E640" s="247" t="s">
        <v>326</v>
      </c>
      <c r="F640" s="247"/>
      <c r="G640" s="318">
        <v>0</v>
      </c>
      <c r="H640" s="318">
        <v>468720</v>
      </c>
      <c r="I640" s="318">
        <v>468720</v>
      </c>
      <c r="J640" s="337">
        <v>0</v>
      </c>
      <c r="K640" s="345">
        <f t="shared" si="9"/>
        <v>100</v>
      </c>
    </row>
    <row r="641" spans="1:11" ht="57" customHeight="1" x14ac:dyDescent="0.25">
      <c r="A641" s="317" t="s">
        <v>236</v>
      </c>
      <c r="B641" s="247" t="s">
        <v>190</v>
      </c>
      <c r="C641" s="247" t="s">
        <v>850</v>
      </c>
      <c r="D641" s="247" t="s">
        <v>836</v>
      </c>
      <c r="E641" s="247" t="s">
        <v>1446</v>
      </c>
      <c r="F641" s="247" t="s">
        <v>237</v>
      </c>
      <c r="G641" s="318">
        <v>0</v>
      </c>
      <c r="H641" s="318">
        <v>468720</v>
      </c>
      <c r="I641" s="318">
        <v>468720</v>
      </c>
      <c r="J641" s="337">
        <v>0</v>
      </c>
      <c r="K641" s="345">
        <f t="shared" si="9"/>
        <v>100</v>
      </c>
    </row>
    <row r="642" spans="1:11" ht="23.25" customHeight="1" x14ac:dyDescent="0.25">
      <c r="A642" s="317" t="s">
        <v>290</v>
      </c>
      <c r="B642" s="247" t="s">
        <v>190</v>
      </c>
      <c r="C642" s="247" t="s">
        <v>850</v>
      </c>
      <c r="D642" s="247" t="s">
        <v>836</v>
      </c>
      <c r="E642" s="247" t="s">
        <v>1446</v>
      </c>
      <c r="F642" s="247" t="s">
        <v>291</v>
      </c>
      <c r="G642" s="318">
        <v>0</v>
      </c>
      <c r="H642" s="318">
        <v>468720</v>
      </c>
      <c r="I642" s="318">
        <v>468720</v>
      </c>
      <c r="J642" s="337">
        <v>0</v>
      </c>
      <c r="K642" s="345">
        <f t="shared" si="9"/>
        <v>100</v>
      </c>
    </row>
    <row r="643" spans="1:11" ht="45.75" customHeight="1" x14ac:dyDescent="0.25">
      <c r="A643" s="317" t="s">
        <v>912</v>
      </c>
      <c r="B643" s="247" t="s">
        <v>190</v>
      </c>
      <c r="C643" s="247" t="s">
        <v>850</v>
      </c>
      <c r="D643" s="247" t="s">
        <v>836</v>
      </c>
      <c r="E643" s="247" t="s">
        <v>1067</v>
      </c>
      <c r="F643" s="247"/>
      <c r="G643" s="318">
        <v>4606800</v>
      </c>
      <c r="H643" s="318">
        <v>5025600</v>
      </c>
      <c r="I643" s="318">
        <v>5025600</v>
      </c>
      <c r="J643" s="337">
        <v>109.09090909090908</v>
      </c>
      <c r="K643" s="345">
        <f t="shared" si="9"/>
        <v>100</v>
      </c>
    </row>
    <row r="644" spans="1:11" ht="57" customHeight="1" x14ac:dyDescent="0.25">
      <c r="A644" s="317" t="s">
        <v>236</v>
      </c>
      <c r="B644" s="247" t="s">
        <v>190</v>
      </c>
      <c r="C644" s="247" t="s">
        <v>850</v>
      </c>
      <c r="D644" s="247" t="s">
        <v>836</v>
      </c>
      <c r="E644" s="247" t="s">
        <v>1068</v>
      </c>
      <c r="F644" s="247" t="s">
        <v>237</v>
      </c>
      <c r="G644" s="318">
        <v>4606800</v>
      </c>
      <c r="H644" s="318">
        <v>5025600</v>
      </c>
      <c r="I644" s="318">
        <v>5025600</v>
      </c>
      <c r="J644" s="337">
        <v>109.09090909090908</v>
      </c>
      <c r="K644" s="345">
        <f t="shared" si="9"/>
        <v>100</v>
      </c>
    </row>
    <row r="645" spans="1:11" ht="23.25" customHeight="1" x14ac:dyDescent="0.25">
      <c r="A645" s="317" t="s">
        <v>290</v>
      </c>
      <c r="B645" s="247" t="s">
        <v>190</v>
      </c>
      <c r="C645" s="247" t="s">
        <v>850</v>
      </c>
      <c r="D645" s="247" t="s">
        <v>836</v>
      </c>
      <c r="E645" s="247" t="s">
        <v>1068</v>
      </c>
      <c r="F645" s="247" t="s">
        <v>291</v>
      </c>
      <c r="G645" s="318">
        <v>4606800</v>
      </c>
      <c r="H645" s="318">
        <v>5025600</v>
      </c>
      <c r="I645" s="318">
        <v>5025600</v>
      </c>
      <c r="J645" s="337">
        <v>109.09090909090908</v>
      </c>
      <c r="K645" s="345">
        <f t="shared" si="9"/>
        <v>100</v>
      </c>
    </row>
    <row r="646" spans="1:11" ht="45.75" customHeight="1" x14ac:dyDescent="0.25">
      <c r="A646" s="317" t="s">
        <v>1447</v>
      </c>
      <c r="B646" s="247" t="s">
        <v>190</v>
      </c>
      <c r="C646" s="247" t="s">
        <v>850</v>
      </c>
      <c r="D646" s="247" t="s">
        <v>836</v>
      </c>
      <c r="E646" s="247" t="s">
        <v>1448</v>
      </c>
      <c r="F646" s="247"/>
      <c r="G646" s="318">
        <v>0</v>
      </c>
      <c r="H646" s="318">
        <v>12022900.880000001</v>
      </c>
      <c r="I646" s="318">
        <v>12022890.960000001</v>
      </c>
      <c r="J646" s="337">
        <v>0</v>
      </c>
      <c r="K646" s="345">
        <f t="shared" si="9"/>
        <v>99.999917490794459</v>
      </c>
    </row>
    <row r="647" spans="1:11" ht="45.75" customHeight="1" x14ac:dyDescent="0.25">
      <c r="A647" s="317" t="s">
        <v>211</v>
      </c>
      <c r="B647" s="247" t="s">
        <v>190</v>
      </c>
      <c r="C647" s="247" t="s">
        <v>850</v>
      </c>
      <c r="D647" s="247" t="s">
        <v>836</v>
      </c>
      <c r="E647" s="247" t="s">
        <v>1449</v>
      </c>
      <c r="F647" s="247" t="s">
        <v>212</v>
      </c>
      <c r="G647" s="318">
        <v>0</v>
      </c>
      <c r="H647" s="318">
        <v>12022900.880000001</v>
      </c>
      <c r="I647" s="318">
        <v>12022890.960000001</v>
      </c>
      <c r="J647" s="337">
        <v>0</v>
      </c>
      <c r="K647" s="345">
        <f t="shared" si="9"/>
        <v>99.999917490794459</v>
      </c>
    </row>
    <row r="648" spans="1:11" ht="45.75" customHeight="1" x14ac:dyDescent="0.25">
      <c r="A648" s="317" t="s">
        <v>213</v>
      </c>
      <c r="B648" s="247" t="s">
        <v>190</v>
      </c>
      <c r="C648" s="247" t="s">
        <v>850</v>
      </c>
      <c r="D648" s="247" t="s">
        <v>836</v>
      </c>
      <c r="E648" s="247" t="s">
        <v>1449</v>
      </c>
      <c r="F648" s="247" t="s">
        <v>214</v>
      </c>
      <c r="G648" s="318">
        <v>0</v>
      </c>
      <c r="H648" s="318">
        <v>12022900.880000001</v>
      </c>
      <c r="I648" s="318">
        <v>12022890.960000001</v>
      </c>
      <c r="J648" s="337">
        <v>0</v>
      </c>
      <c r="K648" s="345">
        <f t="shared" si="9"/>
        <v>99.999917490794459</v>
      </c>
    </row>
    <row r="649" spans="1:11" ht="57" customHeight="1" x14ac:dyDescent="0.25">
      <c r="A649" s="317" t="s">
        <v>303</v>
      </c>
      <c r="B649" s="247" t="s">
        <v>190</v>
      </c>
      <c r="C649" s="247" t="s">
        <v>850</v>
      </c>
      <c r="D649" s="247" t="s">
        <v>836</v>
      </c>
      <c r="E649" s="247" t="s">
        <v>318</v>
      </c>
      <c r="F649" s="247"/>
      <c r="G649" s="318">
        <v>0</v>
      </c>
      <c r="H649" s="318">
        <v>892255.5</v>
      </c>
      <c r="I649" s="318">
        <v>892250.28</v>
      </c>
      <c r="J649" s="337">
        <v>0</v>
      </c>
      <c r="K649" s="345">
        <f t="shared" si="9"/>
        <v>99.999414965780545</v>
      </c>
    </row>
    <row r="650" spans="1:11" ht="45.75" customHeight="1" x14ac:dyDescent="0.25">
      <c r="A650" s="317" t="s">
        <v>912</v>
      </c>
      <c r="B650" s="247" t="s">
        <v>190</v>
      </c>
      <c r="C650" s="247" t="s">
        <v>850</v>
      </c>
      <c r="D650" s="247" t="s">
        <v>836</v>
      </c>
      <c r="E650" s="247" t="s">
        <v>913</v>
      </c>
      <c r="F650" s="247"/>
      <c r="G650" s="318">
        <v>0</v>
      </c>
      <c r="H650" s="318">
        <v>892255.5</v>
      </c>
      <c r="I650" s="318">
        <v>892250.28</v>
      </c>
      <c r="J650" s="337">
        <v>0</v>
      </c>
      <c r="K650" s="345">
        <f t="shared" ref="K650:K713" si="10">I650/H650*100</f>
        <v>99.999414965780545</v>
      </c>
    </row>
    <row r="651" spans="1:11" ht="45.75" customHeight="1" x14ac:dyDescent="0.25">
      <c r="A651" s="317" t="s">
        <v>211</v>
      </c>
      <c r="B651" s="247" t="s">
        <v>190</v>
      </c>
      <c r="C651" s="247" t="s">
        <v>850</v>
      </c>
      <c r="D651" s="247" t="s">
        <v>836</v>
      </c>
      <c r="E651" s="247" t="s">
        <v>1450</v>
      </c>
      <c r="F651" s="247" t="s">
        <v>212</v>
      </c>
      <c r="G651" s="318">
        <v>0</v>
      </c>
      <c r="H651" s="318">
        <v>892255.5</v>
      </c>
      <c r="I651" s="318">
        <v>892250.28</v>
      </c>
      <c r="J651" s="337">
        <v>0</v>
      </c>
      <c r="K651" s="345">
        <f t="shared" si="10"/>
        <v>99.999414965780545</v>
      </c>
    </row>
    <row r="652" spans="1:11" ht="45.75" customHeight="1" x14ac:dyDescent="0.25">
      <c r="A652" s="317" t="s">
        <v>213</v>
      </c>
      <c r="B652" s="247" t="s">
        <v>190</v>
      </c>
      <c r="C652" s="247" t="s">
        <v>850</v>
      </c>
      <c r="D652" s="247" t="s">
        <v>836</v>
      </c>
      <c r="E652" s="247" t="s">
        <v>1450</v>
      </c>
      <c r="F652" s="247" t="s">
        <v>214</v>
      </c>
      <c r="G652" s="318">
        <v>0</v>
      </c>
      <c r="H652" s="318">
        <v>892255.5</v>
      </c>
      <c r="I652" s="318">
        <v>892250.28</v>
      </c>
      <c r="J652" s="337">
        <v>0</v>
      </c>
      <c r="K652" s="345">
        <f t="shared" si="10"/>
        <v>99.999414965780545</v>
      </c>
    </row>
    <row r="653" spans="1:11" ht="23.25" customHeight="1" x14ac:dyDescent="0.25">
      <c r="A653" s="317" t="s">
        <v>308</v>
      </c>
      <c r="B653" s="247" t="s">
        <v>190</v>
      </c>
      <c r="C653" s="247" t="s">
        <v>850</v>
      </c>
      <c r="D653" s="247" t="s">
        <v>836</v>
      </c>
      <c r="E653" s="247" t="s">
        <v>1069</v>
      </c>
      <c r="F653" s="247"/>
      <c r="G653" s="318">
        <v>71122300</v>
      </c>
      <c r="H653" s="318">
        <v>78023784</v>
      </c>
      <c r="I653" s="318">
        <v>77299254.730000004</v>
      </c>
      <c r="J653" s="337">
        <v>108.68497606236018</v>
      </c>
      <c r="K653" s="345">
        <f t="shared" si="10"/>
        <v>99.071399472242987</v>
      </c>
    </row>
    <row r="654" spans="1:11" ht="57" customHeight="1" x14ac:dyDescent="0.25">
      <c r="A654" s="317" t="s">
        <v>223</v>
      </c>
      <c r="B654" s="247" t="s">
        <v>190</v>
      </c>
      <c r="C654" s="247" t="s">
        <v>850</v>
      </c>
      <c r="D654" s="247" t="s">
        <v>836</v>
      </c>
      <c r="E654" s="247" t="s">
        <v>1070</v>
      </c>
      <c r="F654" s="247"/>
      <c r="G654" s="318">
        <v>71122300</v>
      </c>
      <c r="H654" s="318">
        <v>78023784</v>
      </c>
      <c r="I654" s="318">
        <v>77299254.730000004</v>
      </c>
      <c r="J654" s="337">
        <v>108.68497606236018</v>
      </c>
      <c r="K654" s="345">
        <f t="shared" si="10"/>
        <v>99.071399472242987</v>
      </c>
    </row>
    <row r="655" spans="1:11" ht="113.25" customHeight="1" x14ac:dyDescent="0.25">
      <c r="A655" s="317" t="s">
        <v>208</v>
      </c>
      <c r="B655" s="247" t="s">
        <v>190</v>
      </c>
      <c r="C655" s="247" t="s">
        <v>850</v>
      </c>
      <c r="D655" s="247" t="s">
        <v>836</v>
      </c>
      <c r="E655" s="247" t="s">
        <v>1089</v>
      </c>
      <c r="F655" s="247" t="s">
        <v>189</v>
      </c>
      <c r="G655" s="318">
        <v>58585100</v>
      </c>
      <c r="H655" s="318">
        <v>60147703.299999997</v>
      </c>
      <c r="I655" s="318">
        <v>59959260.130000003</v>
      </c>
      <c r="J655" s="337">
        <v>102.34557955862498</v>
      </c>
      <c r="K655" s="345">
        <f t="shared" si="10"/>
        <v>99.686699309098984</v>
      </c>
    </row>
    <row r="656" spans="1:11" ht="34.5" customHeight="1" x14ac:dyDescent="0.25">
      <c r="A656" s="317" t="s">
        <v>242</v>
      </c>
      <c r="B656" s="247" t="s">
        <v>190</v>
      </c>
      <c r="C656" s="247" t="s">
        <v>850</v>
      </c>
      <c r="D656" s="247" t="s">
        <v>836</v>
      </c>
      <c r="E656" s="247" t="s">
        <v>1089</v>
      </c>
      <c r="F656" s="247" t="s">
        <v>243</v>
      </c>
      <c r="G656" s="318">
        <v>12601100</v>
      </c>
      <c r="H656" s="318">
        <v>12601100</v>
      </c>
      <c r="I656" s="318">
        <v>12453079.75</v>
      </c>
      <c r="J656" s="337">
        <v>98.82533866091056</v>
      </c>
      <c r="K656" s="345">
        <f t="shared" si="10"/>
        <v>98.82533866091056</v>
      </c>
    </row>
    <row r="657" spans="1:11" ht="34.5" customHeight="1" x14ac:dyDescent="0.25">
      <c r="A657" s="317" t="s">
        <v>209</v>
      </c>
      <c r="B657" s="247" t="s">
        <v>190</v>
      </c>
      <c r="C657" s="247" t="s">
        <v>850</v>
      </c>
      <c r="D657" s="247" t="s">
        <v>836</v>
      </c>
      <c r="E657" s="247" t="s">
        <v>1088</v>
      </c>
      <c r="F657" s="247" t="s">
        <v>191</v>
      </c>
      <c r="G657" s="318">
        <v>45984000</v>
      </c>
      <c r="H657" s="318">
        <v>47546603.299999997</v>
      </c>
      <c r="I657" s="318">
        <v>47506180.380000003</v>
      </c>
      <c r="J657" s="337">
        <v>103.31023917014615</v>
      </c>
      <c r="K657" s="345">
        <f t="shared" si="10"/>
        <v>99.91498252831029</v>
      </c>
    </row>
    <row r="658" spans="1:11" ht="45.75" customHeight="1" x14ac:dyDescent="0.25">
      <c r="A658" s="317" t="s">
        <v>211</v>
      </c>
      <c r="B658" s="247" t="s">
        <v>190</v>
      </c>
      <c r="C658" s="247" t="s">
        <v>850</v>
      </c>
      <c r="D658" s="247" t="s">
        <v>836</v>
      </c>
      <c r="E658" s="247" t="s">
        <v>1088</v>
      </c>
      <c r="F658" s="247" t="s">
        <v>212</v>
      </c>
      <c r="G658" s="318">
        <v>12537200</v>
      </c>
      <c r="H658" s="318">
        <v>17876080.699999999</v>
      </c>
      <c r="I658" s="318">
        <v>17339994.600000001</v>
      </c>
      <c r="J658" s="337">
        <v>138.30835114698658</v>
      </c>
      <c r="K658" s="345">
        <f t="shared" si="10"/>
        <v>97.001098232902933</v>
      </c>
    </row>
    <row r="659" spans="1:11" ht="45.75" customHeight="1" x14ac:dyDescent="0.25">
      <c r="A659" s="317" t="s">
        <v>213</v>
      </c>
      <c r="B659" s="247" t="s">
        <v>190</v>
      </c>
      <c r="C659" s="247" t="s">
        <v>850</v>
      </c>
      <c r="D659" s="247" t="s">
        <v>836</v>
      </c>
      <c r="E659" s="247" t="s">
        <v>1088</v>
      </c>
      <c r="F659" s="247" t="s">
        <v>214</v>
      </c>
      <c r="G659" s="318">
        <v>12537200</v>
      </c>
      <c r="H659" s="318">
        <v>17876080.699999999</v>
      </c>
      <c r="I659" s="318">
        <v>17339994.600000001</v>
      </c>
      <c r="J659" s="337">
        <v>138.30835114698658</v>
      </c>
      <c r="K659" s="345">
        <f t="shared" si="10"/>
        <v>97.001098232902933</v>
      </c>
    </row>
    <row r="660" spans="1:11" ht="34.5" customHeight="1" x14ac:dyDescent="0.25">
      <c r="A660" s="317" t="s">
        <v>602</v>
      </c>
      <c r="B660" s="247" t="s">
        <v>190</v>
      </c>
      <c r="C660" s="247" t="s">
        <v>850</v>
      </c>
      <c r="D660" s="247" t="s">
        <v>836</v>
      </c>
      <c r="E660" s="247" t="s">
        <v>311</v>
      </c>
      <c r="F660" s="247"/>
      <c r="G660" s="318">
        <v>40924000</v>
      </c>
      <c r="H660" s="318">
        <v>36924400</v>
      </c>
      <c r="I660" s="318">
        <v>36924400</v>
      </c>
      <c r="J660" s="337">
        <v>90.22676180236536</v>
      </c>
      <c r="K660" s="345">
        <f t="shared" si="10"/>
        <v>100</v>
      </c>
    </row>
    <row r="661" spans="1:11" ht="34.5" customHeight="1" x14ac:dyDescent="0.25">
      <c r="A661" s="317" t="s">
        <v>1090</v>
      </c>
      <c r="B661" s="247" t="s">
        <v>190</v>
      </c>
      <c r="C661" s="247" t="s">
        <v>850</v>
      </c>
      <c r="D661" s="247" t="s">
        <v>836</v>
      </c>
      <c r="E661" s="247" t="s">
        <v>312</v>
      </c>
      <c r="F661" s="247"/>
      <c r="G661" s="318">
        <v>40924000</v>
      </c>
      <c r="H661" s="318">
        <v>36924400</v>
      </c>
      <c r="I661" s="318">
        <v>36924400</v>
      </c>
      <c r="J661" s="337">
        <v>90.22676180236536</v>
      </c>
      <c r="K661" s="345">
        <f t="shared" si="10"/>
        <v>100</v>
      </c>
    </row>
    <row r="662" spans="1:11" ht="45.75" customHeight="1" x14ac:dyDescent="0.25">
      <c r="A662" s="317" t="s">
        <v>1091</v>
      </c>
      <c r="B662" s="247" t="s">
        <v>190</v>
      </c>
      <c r="C662" s="247" t="s">
        <v>850</v>
      </c>
      <c r="D662" s="247" t="s">
        <v>836</v>
      </c>
      <c r="E662" s="247" t="s">
        <v>1092</v>
      </c>
      <c r="F662" s="247"/>
      <c r="G662" s="318">
        <v>40924000</v>
      </c>
      <c r="H662" s="318">
        <v>36924400</v>
      </c>
      <c r="I662" s="318">
        <v>36924400</v>
      </c>
      <c r="J662" s="337">
        <v>90.22676180236536</v>
      </c>
      <c r="K662" s="345">
        <f t="shared" si="10"/>
        <v>100</v>
      </c>
    </row>
    <row r="663" spans="1:11" ht="23.25" customHeight="1" x14ac:dyDescent="0.25">
      <c r="A663" s="317" t="s">
        <v>298</v>
      </c>
      <c r="B663" s="247" t="s">
        <v>190</v>
      </c>
      <c r="C663" s="247" t="s">
        <v>850</v>
      </c>
      <c r="D663" s="247" t="s">
        <v>836</v>
      </c>
      <c r="E663" s="247" t="s">
        <v>1093</v>
      </c>
      <c r="F663" s="247" t="s">
        <v>299</v>
      </c>
      <c r="G663" s="318">
        <v>12850000</v>
      </c>
      <c r="H663" s="318">
        <v>12236057.140000001</v>
      </c>
      <c r="I663" s="318">
        <v>12236057.140000001</v>
      </c>
      <c r="J663" s="337">
        <v>95.222234552529187</v>
      </c>
      <c r="K663" s="345">
        <f t="shared" si="10"/>
        <v>100</v>
      </c>
    </row>
    <row r="664" spans="1:11" ht="45.75" customHeight="1" x14ac:dyDescent="0.25">
      <c r="A664" s="317" t="s">
        <v>300</v>
      </c>
      <c r="B664" s="247" t="s">
        <v>190</v>
      </c>
      <c r="C664" s="247" t="s">
        <v>850</v>
      </c>
      <c r="D664" s="247" t="s">
        <v>836</v>
      </c>
      <c r="E664" s="247" t="s">
        <v>1093</v>
      </c>
      <c r="F664" s="247" t="s">
        <v>301</v>
      </c>
      <c r="G664" s="318">
        <v>12850000</v>
      </c>
      <c r="H664" s="318">
        <v>12236057.140000001</v>
      </c>
      <c r="I664" s="318">
        <v>12236057.140000001</v>
      </c>
      <c r="J664" s="337">
        <v>95.222234552529187</v>
      </c>
      <c r="K664" s="345">
        <f t="shared" si="10"/>
        <v>100</v>
      </c>
    </row>
    <row r="665" spans="1:11" ht="57" customHeight="1" x14ac:dyDescent="0.25">
      <c r="A665" s="317" t="s">
        <v>236</v>
      </c>
      <c r="B665" s="247" t="s">
        <v>190</v>
      </c>
      <c r="C665" s="247" t="s">
        <v>850</v>
      </c>
      <c r="D665" s="247" t="s">
        <v>836</v>
      </c>
      <c r="E665" s="247" t="s">
        <v>1093</v>
      </c>
      <c r="F665" s="247" t="s">
        <v>237</v>
      </c>
      <c r="G665" s="318">
        <v>28074000</v>
      </c>
      <c r="H665" s="318">
        <v>24688342.859999999</v>
      </c>
      <c r="I665" s="318">
        <v>24688342.859999999</v>
      </c>
      <c r="J665" s="337">
        <v>87.940239581107065</v>
      </c>
      <c r="K665" s="345">
        <f t="shared" si="10"/>
        <v>100</v>
      </c>
    </row>
    <row r="666" spans="1:11" ht="23.25" customHeight="1" x14ac:dyDescent="0.25">
      <c r="A666" s="317" t="s">
        <v>238</v>
      </c>
      <c r="B666" s="247" t="s">
        <v>190</v>
      </c>
      <c r="C666" s="247" t="s">
        <v>850</v>
      </c>
      <c r="D666" s="247" t="s">
        <v>836</v>
      </c>
      <c r="E666" s="247" t="s">
        <v>1093</v>
      </c>
      <c r="F666" s="247" t="s">
        <v>239</v>
      </c>
      <c r="G666" s="318">
        <v>28074000</v>
      </c>
      <c r="H666" s="318">
        <v>4815082.3099999996</v>
      </c>
      <c r="I666" s="318">
        <v>4815082.3099999996</v>
      </c>
      <c r="J666" s="337">
        <v>17.151393851962666</v>
      </c>
      <c r="K666" s="345">
        <f t="shared" si="10"/>
        <v>100</v>
      </c>
    </row>
    <row r="667" spans="1:11" ht="23.25" customHeight="1" x14ac:dyDescent="0.25">
      <c r="A667" s="317" t="s">
        <v>290</v>
      </c>
      <c r="B667" s="247" t="s">
        <v>190</v>
      </c>
      <c r="C667" s="247" t="s">
        <v>850</v>
      </c>
      <c r="D667" s="247" t="s">
        <v>836</v>
      </c>
      <c r="E667" s="247" t="s">
        <v>1093</v>
      </c>
      <c r="F667" s="247" t="s">
        <v>291</v>
      </c>
      <c r="G667" s="318">
        <v>0</v>
      </c>
      <c r="H667" s="318">
        <v>19873260.550000001</v>
      </c>
      <c r="I667" s="318">
        <v>19873260.550000001</v>
      </c>
      <c r="J667" s="337">
        <v>0</v>
      </c>
      <c r="K667" s="345">
        <f t="shared" si="10"/>
        <v>100</v>
      </c>
    </row>
    <row r="668" spans="1:11" ht="15" customHeight="1" x14ac:dyDescent="0.25">
      <c r="A668" s="317" t="s">
        <v>915</v>
      </c>
      <c r="B668" s="247" t="s">
        <v>190</v>
      </c>
      <c r="C668" s="247" t="s">
        <v>842</v>
      </c>
      <c r="D668" s="247"/>
      <c r="E668" s="247"/>
      <c r="F668" s="247"/>
      <c r="G668" s="318">
        <v>69015000</v>
      </c>
      <c r="H668" s="318">
        <v>48941000</v>
      </c>
      <c r="I668" s="318">
        <v>46048455.539999999</v>
      </c>
      <c r="J668" s="337">
        <v>66.722387220169537</v>
      </c>
      <c r="K668" s="345">
        <f t="shared" si="10"/>
        <v>94.089731595186038</v>
      </c>
    </row>
    <row r="669" spans="1:11" ht="15" customHeight="1" x14ac:dyDescent="0.25">
      <c r="A669" s="317" t="s">
        <v>336</v>
      </c>
      <c r="B669" s="247" t="s">
        <v>190</v>
      </c>
      <c r="C669" s="247" t="s">
        <v>842</v>
      </c>
      <c r="D669" s="247" t="s">
        <v>831</v>
      </c>
      <c r="E669" s="247"/>
      <c r="F669" s="247"/>
      <c r="G669" s="318">
        <v>69015000</v>
      </c>
      <c r="H669" s="318">
        <v>48941000</v>
      </c>
      <c r="I669" s="318">
        <v>46048455.539999999</v>
      </c>
      <c r="J669" s="337">
        <v>66.722387220169537</v>
      </c>
      <c r="K669" s="345">
        <f t="shared" si="10"/>
        <v>94.089731595186038</v>
      </c>
    </row>
    <row r="670" spans="1:11" ht="23.25" customHeight="1" x14ac:dyDescent="0.25">
      <c r="A670" s="317" t="s">
        <v>599</v>
      </c>
      <c r="B670" s="247" t="s">
        <v>190</v>
      </c>
      <c r="C670" s="247" t="s">
        <v>842</v>
      </c>
      <c r="D670" s="247" t="s">
        <v>831</v>
      </c>
      <c r="E670" s="247" t="s">
        <v>317</v>
      </c>
      <c r="F670" s="247"/>
      <c r="G670" s="318">
        <v>69015000</v>
      </c>
      <c r="H670" s="318">
        <v>48941000</v>
      </c>
      <c r="I670" s="318">
        <v>46048455.539999999</v>
      </c>
      <c r="J670" s="337">
        <v>66.722387220169537</v>
      </c>
      <c r="K670" s="345">
        <f t="shared" si="10"/>
        <v>94.089731595186038</v>
      </c>
    </row>
    <row r="671" spans="1:11" ht="23.25" customHeight="1" x14ac:dyDescent="0.25">
      <c r="A671" s="317" t="s">
        <v>295</v>
      </c>
      <c r="B671" s="247" t="s">
        <v>190</v>
      </c>
      <c r="C671" s="247" t="s">
        <v>842</v>
      </c>
      <c r="D671" s="247" t="s">
        <v>831</v>
      </c>
      <c r="E671" s="247" t="s">
        <v>321</v>
      </c>
      <c r="F671" s="247"/>
      <c r="G671" s="318">
        <v>69015000</v>
      </c>
      <c r="H671" s="318">
        <v>48941000</v>
      </c>
      <c r="I671" s="318">
        <v>46048455.539999999</v>
      </c>
      <c r="J671" s="337">
        <v>66.722387220169537</v>
      </c>
      <c r="K671" s="345">
        <f t="shared" si="10"/>
        <v>94.089731595186038</v>
      </c>
    </row>
    <row r="672" spans="1:11" ht="57" customHeight="1" x14ac:dyDescent="0.25">
      <c r="A672" s="317" t="s">
        <v>674</v>
      </c>
      <c r="B672" s="247" t="s">
        <v>190</v>
      </c>
      <c r="C672" s="247" t="s">
        <v>842</v>
      </c>
      <c r="D672" s="247" t="s">
        <v>831</v>
      </c>
      <c r="E672" s="247" t="s">
        <v>326</v>
      </c>
      <c r="F672" s="247"/>
      <c r="G672" s="318">
        <v>69015000</v>
      </c>
      <c r="H672" s="318">
        <v>48941000</v>
      </c>
      <c r="I672" s="318">
        <v>46048455.539999999</v>
      </c>
      <c r="J672" s="337">
        <v>66.722387220169537</v>
      </c>
      <c r="K672" s="345">
        <f t="shared" si="10"/>
        <v>94.089731595186038</v>
      </c>
    </row>
    <row r="673" spans="1:11" ht="45.75" customHeight="1" x14ac:dyDescent="0.25">
      <c r="A673" s="317" t="s">
        <v>211</v>
      </c>
      <c r="B673" s="247" t="s">
        <v>190</v>
      </c>
      <c r="C673" s="247" t="s">
        <v>842</v>
      </c>
      <c r="D673" s="247" t="s">
        <v>831</v>
      </c>
      <c r="E673" s="247" t="s">
        <v>979</v>
      </c>
      <c r="F673" s="247" t="s">
        <v>212</v>
      </c>
      <c r="G673" s="318">
        <v>683000</v>
      </c>
      <c r="H673" s="318">
        <v>340000</v>
      </c>
      <c r="I673" s="318">
        <v>206489.08</v>
      </c>
      <c r="J673" s="337">
        <v>30.232661786237188</v>
      </c>
      <c r="K673" s="345">
        <f t="shared" si="10"/>
        <v>60.732082352941177</v>
      </c>
    </row>
    <row r="674" spans="1:11" ht="45.75" customHeight="1" x14ac:dyDescent="0.25">
      <c r="A674" s="317" t="s">
        <v>213</v>
      </c>
      <c r="B674" s="247" t="s">
        <v>190</v>
      </c>
      <c r="C674" s="247" t="s">
        <v>842</v>
      </c>
      <c r="D674" s="247" t="s">
        <v>831</v>
      </c>
      <c r="E674" s="247" t="s">
        <v>979</v>
      </c>
      <c r="F674" s="247" t="s">
        <v>214</v>
      </c>
      <c r="G674" s="318">
        <v>683000</v>
      </c>
      <c r="H674" s="318">
        <v>340000</v>
      </c>
      <c r="I674" s="318">
        <v>206489.08</v>
      </c>
      <c r="J674" s="337">
        <v>30.232661786237188</v>
      </c>
      <c r="K674" s="345">
        <f t="shared" si="10"/>
        <v>60.732082352941177</v>
      </c>
    </row>
    <row r="675" spans="1:11" ht="23.25" customHeight="1" x14ac:dyDescent="0.25">
      <c r="A675" s="317" t="s">
        <v>298</v>
      </c>
      <c r="B675" s="247" t="s">
        <v>190</v>
      </c>
      <c r="C675" s="247" t="s">
        <v>842</v>
      </c>
      <c r="D675" s="247" t="s">
        <v>831</v>
      </c>
      <c r="E675" s="247" t="s">
        <v>979</v>
      </c>
      <c r="F675" s="247" t="s">
        <v>299</v>
      </c>
      <c r="G675" s="318">
        <v>68332000</v>
      </c>
      <c r="H675" s="318">
        <v>48601000</v>
      </c>
      <c r="I675" s="318">
        <v>45841966.460000001</v>
      </c>
      <c r="J675" s="337">
        <v>67.087113592460341</v>
      </c>
      <c r="K675" s="345">
        <f t="shared" si="10"/>
        <v>94.323093063928738</v>
      </c>
    </row>
    <row r="676" spans="1:11" ht="45.75" customHeight="1" x14ac:dyDescent="0.25">
      <c r="A676" s="317" t="s">
        <v>300</v>
      </c>
      <c r="B676" s="247" t="s">
        <v>190</v>
      </c>
      <c r="C676" s="247" t="s">
        <v>842</v>
      </c>
      <c r="D676" s="247" t="s">
        <v>831</v>
      </c>
      <c r="E676" s="247" t="s">
        <v>979</v>
      </c>
      <c r="F676" s="247" t="s">
        <v>301</v>
      </c>
      <c r="G676" s="318">
        <v>68332000</v>
      </c>
      <c r="H676" s="318">
        <v>48601000</v>
      </c>
      <c r="I676" s="318">
        <v>45841966.460000001</v>
      </c>
      <c r="J676" s="337">
        <v>67.087113592460341</v>
      </c>
      <c r="K676" s="345">
        <f t="shared" si="10"/>
        <v>94.323093063928738</v>
      </c>
    </row>
    <row r="677" spans="1:11" ht="68.25" customHeight="1" x14ac:dyDescent="0.25">
      <c r="A677" s="325" t="s">
        <v>354</v>
      </c>
      <c r="B677" s="326" t="s">
        <v>191</v>
      </c>
      <c r="C677" s="326"/>
      <c r="D677" s="326"/>
      <c r="E677" s="326"/>
      <c r="F677" s="326"/>
      <c r="G677" s="327">
        <v>366771700</v>
      </c>
      <c r="H677" s="327">
        <v>1181729889.04</v>
      </c>
      <c r="I677" s="327">
        <v>1160601373.51</v>
      </c>
      <c r="J677" s="338">
        <v>316.43700250319205</v>
      </c>
      <c r="K677" s="345">
        <f t="shared" si="10"/>
        <v>98.212068957047023</v>
      </c>
    </row>
    <row r="678" spans="1:11" ht="23.25" customHeight="1" x14ac:dyDescent="0.25">
      <c r="A678" s="317" t="s">
        <v>891</v>
      </c>
      <c r="B678" s="247" t="s">
        <v>191</v>
      </c>
      <c r="C678" s="247" t="s">
        <v>828</v>
      </c>
      <c r="D678" s="247"/>
      <c r="E678" s="247"/>
      <c r="F678" s="247"/>
      <c r="G678" s="318">
        <v>169336780</v>
      </c>
      <c r="H678" s="318">
        <v>908687088</v>
      </c>
      <c r="I678" s="318">
        <v>899202622.75</v>
      </c>
      <c r="J678" s="337">
        <v>531.01436247340951</v>
      </c>
      <c r="K678" s="345">
        <f t="shared" si="10"/>
        <v>98.956245183270397</v>
      </c>
    </row>
    <row r="679" spans="1:11" ht="34.5" customHeight="1" x14ac:dyDescent="0.25">
      <c r="A679" s="317" t="s">
        <v>233</v>
      </c>
      <c r="B679" s="247" t="s">
        <v>191</v>
      </c>
      <c r="C679" s="247" t="s">
        <v>828</v>
      </c>
      <c r="D679" s="247" t="s">
        <v>834</v>
      </c>
      <c r="E679" s="247"/>
      <c r="F679" s="247"/>
      <c r="G679" s="318">
        <v>169336780</v>
      </c>
      <c r="H679" s="318">
        <v>908687088</v>
      </c>
      <c r="I679" s="318">
        <v>899202622.75</v>
      </c>
      <c r="J679" s="337">
        <v>531.01436247340951</v>
      </c>
      <c r="K679" s="345">
        <f t="shared" si="10"/>
        <v>98.956245183270397</v>
      </c>
    </row>
    <row r="680" spans="1:11" ht="45.75" customHeight="1" x14ac:dyDescent="0.25">
      <c r="A680" s="317" t="s">
        <v>593</v>
      </c>
      <c r="B680" s="247" t="s">
        <v>191</v>
      </c>
      <c r="C680" s="247" t="s">
        <v>828</v>
      </c>
      <c r="D680" s="247" t="s">
        <v>834</v>
      </c>
      <c r="E680" s="247" t="s">
        <v>248</v>
      </c>
      <c r="F680" s="247"/>
      <c r="G680" s="318">
        <v>169336780</v>
      </c>
      <c r="H680" s="318">
        <v>861060364.13999999</v>
      </c>
      <c r="I680" s="318">
        <v>851585765.85000002</v>
      </c>
      <c r="J680" s="337">
        <v>502.89474374675132</v>
      </c>
      <c r="K680" s="345">
        <f t="shared" si="10"/>
        <v>98.89965922430271</v>
      </c>
    </row>
    <row r="681" spans="1:11" ht="34.5" customHeight="1" x14ac:dyDescent="0.25">
      <c r="A681" s="317" t="s">
        <v>980</v>
      </c>
      <c r="B681" s="247" t="s">
        <v>191</v>
      </c>
      <c r="C681" s="247" t="s">
        <v>828</v>
      </c>
      <c r="D681" s="247" t="s">
        <v>834</v>
      </c>
      <c r="E681" s="247" t="s">
        <v>614</v>
      </c>
      <c r="F681" s="247"/>
      <c r="G681" s="318">
        <v>169336780</v>
      </c>
      <c r="H681" s="318">
        <v>265828419.13999999</v>
      </c>
      <c r="I681" s="318">
        <v>256353820.84999999</v>
      </c>
      <c r="J681" s="337">
        <v>151.38697030261235</v>
      </c>
      <c r="K681" s="345">
        <f t="shared" si="10"/>
        <v>96.435821903221665</v>
      </c>
    </row>
    <row r="682" spans="1:11" ht="79.5" customHeight="1" x14ac:dyDescent="0.25">
      <c r="A682" s="317" t="s">
        <v>615</v>
      </c>
      <c r="B682" s="247" t="s">
        <v>191</v>
      </c>
      <c r="C682" s="247" t="s">
        <v>828</v>
      </c>
      <c r="D682" s="247" t="s">
        <v>834</v>
      </c>
      <c r="E682" s="247" t="s">
        <v>616</v>
      </c>
      <c r="F682" s="247"/>
      <c r="G682" s="318">
        <v>68426400</v>
      </c>
      <c r="H682" s="318">
        <v>162844839.13999999</v>
      </c>
      <c r="I682" s="318">
        <v>156827888.13</v>
      </c>
      <c r="J682" s="337">
        <v>229.19207810143453</v>
      </c>
      <c r="K682" s="345">
        <f t="shared" si="10"/>
        <v>96.305101812390177</v>
      </c>
    </row>
    <row r="683" spans="1:11" ht="45.75" customHeight="1" x14ac:dyDescent="0.25">
      <c r="A683" s="317" t="s">
        <v>211</v>
      </c>
      <c r="B683" s="247" t="s">
        <v>191</v>
      </c>
      <c r="C683" s="247" t="s">
        <v>828</v>
      </c>
      <c r="D683" s="247" t="s">
        <v>834</v>
      </c>
      <c r="E683" s="247" t="s">
        <v>558</v>
      </c>
      <c r="F683" s="247" t="s">
        <v>212</v>
      </c>
      <c r="G683" s="318">
        <v>44750000</v>
      </c>
      <c r="H683" s="318">
        <v>61168439.140000001</v>
      </c>
      <c r="I683" s="318">
        <v>55151521.689999998</v>
      </c>
      <c r="J683" s="337">
        <v>123.24362388826815</v>
      </c>
      <c r="K683" s="345">
        <f t="shared" si="10"/>
        <v>90.163362782187875</v>
      </c>
    </row>
    <row r="684" spans="1:11" ht="45.75" customHeight="1" x14ac:dyDescent="0.25">
      <c r="A684" s="317" t="s">
        <v>213</v>
      </c>
      <c r="B684" s="247" t="s">
        <v>191</v>
      </c>
      <c r="C684" s="247" t="s">
        <v>828</v>
      </c>
      <c r="D684" s="247" t="s">
        <v>834</v>
      </c>
      <c r="E684" s="247" t="s">
        <v>558</v>
      </c>
      <c r="F684" s="247" t="s">
        <v>214</v>
      </c>
      <c r="G684" s="318">
        <v>44750000</v>
      </c>
      <c r="H684" s="318">
        <v>61168439.140000001</v>
      </c>
      <c r="I684" s="318">
        <v>55151521.689999998</v>
      </c>
      <c r="J684" s="337">
        <v>123.24362388826815</v>
      </c>
      <c r="K684" s="345">
        <f t="shared" si="10"/>
        <v>90.163362782187875</v>
      </c>
    </row>
    <row r="685" spans="1:11" ht="23.25" customHeight="1" x14ac:dyDescent="0.25">
      <c r="A685" s="317" t="s">
        <v>215</v>
      </c>
      <c r="B685" s="247" t="s">
        <v>191</v>
      </c>
      <c r="C685" s="247" t="s">
        <v>828</v>
      </c>
      <c r="D685" s="247" t="s">
        <v>834</v>
      </c>
      <c r="E685" s="247" t="s">
        <v>558</v>
      </c>
      <c r="F685" s="247" t="s">
        <v>216</v>
      </c>
      <c r="G685" s="318">
        <v>23676400</v>
      </c>
      <c r="H685" s="318">
        <v>101676400</v>
      </c>
      <c r="I685" s="318">
        <v>101676366.44</v>
      </c>
      <c r="J685" s="337">
        <v>429.4418342315555</v>
      </c>
      <c r="K685" s="345">
        <f t="shared" si="10"/>
        <v>99.999966993323923</v>
      </c>
    </row>
    <row r="686" spans="1:11" ht="23.25" customHeight="1" x14ac:dyDescent="0.25">
      <c r="A686" s="317" t="s">
        <v>217</v>
      </c>
      <c r="B686" s="247" t="s">
        <v>191</v>
      </c>
      <c r="C686" s="247" t="s">
        <v>828</v>
      </c>
      <c r="D686" s="247" t="s">
        <v>834</v>
      </c>
      <c r="E686" s="247" t="s">
        <v>558</v>
      </c>
      <c r="F686" s="247" t="s">
        <v>218</v>
      </c>
      <c r="G686" s="318">
        <v>23676400</v>
      </c>
      <c r="H686" s="318">
        <v>101676400</v>
      </c>
      <c r="I686" s="318">
        <v>101676366.44</v>
      </c>
      <c r="J686" s="337">
        <v>429.4418342315555</v>
      </c>
      <c r="K686" s="345">
        <f t="shared" si="10"/>
        <v>99.999966993323923</v>
      </c>
    </row>
    <row r="687" spans="1:11" ht="113.25" customHeight="1" x14ac:dyDescent="0.25">
      <c r="A687" s="317" t="s">
        <v>981</v>
      </c>
      <c r="B687" s="247" t="s">
        <v>191</v>
      </c>
      <c r="C687" s="247" t="s">
        <v>828</v>
      </c>
      <c r="D687" s="247" t="s">
        <v>834</v>
      </c>
      <c r="E687" s="247" t="s">
        <v>617</v>
      </c>
      <c r="F687" s="247"/>
      <c r="G687" s="318">
        <v>38137100</v>
      </c>
      <c r="H687" s="318">
        <v>38137100</v>
      </c>
      <c r="I687" s="318">
        <v>35567264.939999998</v>
      </c>
      <c r="J687" s="337">
        <v>93.261587640381677</v>
      </c>
      <c r="K687" s="345">
        <f t="shared" si="10"/>
        <v>93.261587640381677</v>
      </c>
    </row>
    <row r="688" spans="1:11" ht="113.25" customHeight="1" x14ac:dyDescent="0.25">
      <c r="A688" s="317" t="s">
        <v>208</v>
      </c>
      <c r="B688" s="247" t="s">
        <v>191</v>
      </c>
      <c r="C688" s="247" t="s">
        <v>828</v>
      </c>
      <c r="D688" s="247" t="s">
        <v>834</v>
      </c>
      <c r="E688" s="247" t="s">
        <v>1411</v>
      </c>
      <c r="F688" s="247" t="s">
        <v>189</v>
      </c>
      <c r="G688" s="318">
        <v>36074900</v>
      </c>
      <c r="H688" s="318">
        <v>38137100</v>
      </c>
      <c r="I688" s="318">
        <v>35567264.939999998</v>
      </c>
      <c r="J688" s="337">
        <v>98.592830305835903</v>
      </c>
      <c r="K688" s="345">
        <f t="shared" si="10"/>
        <v>93.261587640381677</v>
      </c>
    </row>
    <row r="689" spans="1:11" ht="34.5" customHeight="1" x14ac:dyDescent="0.25">
      <c r="A689" s="317" t="s">
        <v>209</v>
      </c>
      <c r="B689" s="247" t="s">
        <v>191</v>
      </c>
      <c r="C689" s="247" t="s">
        <v>828</v>
      </c>
      <c r="D689" s="247" t="s">
        <v>834</v>
      </c>
      <c r="E689" s="247" t="s">
        <v>1411</v>
      </c>
      <c r="F689" s="247" t="s">
        <v>191</v>
      </c>
      <c r="G689" s="318">
        <v>36074900</v>
      </c>
      <c r="H689" s="318">
        <v>38137100</v>
      </c>
      <c r="I689" s="318">
        <v>35567264.939999998</v>
      </c>
      <c r="J689" s="337">
        <v>98.592830305835903</v>
      </c>
      <c r="K689" s="345">
        <f t="shared" si="10"/>
        <v>93.261587640381677</v>
      </c>
    </row>
    <row r="690" spans="1:11" ht="45.75" customHeight="1" x14ac:dyDescent="0.25">
      <c r="A690" s="317" t="s">
        <v>211</v>
      </c>
      <c r="B690" s="247" t="s">
        <v>191</v>
      </c>
      <c r="C690" s="247" t="s">
        <v>828</v>
      </c>
      <c r="D690" s="247" t="s">
        <v>834</v>
      </c>
      <c r="E690" s="247" t="s">
        <v>1411</v>
      </c>
      <c r="F690" s="247" t="s">
        <v>212</v>
      </c>
      <c r="G690" s="318">
        <v>2062200</v>
      </c>
      <c r="H690" s="318">
        <v>0</v>
      </c>
      <c r="I690" s="318">
        <v>0</v>
      </c>
      <c r="J690" s="337">
        <v>0</v>
      </c>
      <c r="K690" s="345" t="e">
        <f t="shared" si="10"/>
        <v>#DIV/0!</v>
      </c>
    </row>
    <row r="691" spans="1:11" ht="45.75" customHeight="1" x14ac:dyDescent="0.25">
      <c r="A691" s="317" t="s">
        <v>213</v>
      </c>
      <c r="B691" s="247" t="s">
        <v>191</v>
      </c>
      <c r="C691" s="247" t="s">
        <v>828</v>
      </c>
      <c r="D691" s="247" t="s">
        <v>834</v>
      </c>
      <c r="E691" s="247" t="s">
        <v>1411</v>
      </c>
      <c r="F691" s="247" t="s">
        <v>214</v>
      </c>
      <c r="G691" s="318">
        <v>2062200</v>
      </c>
      <c r="H691" s="318">
        <v>0</v>
      </c>
      <c r="I691" s="318">
        <v>0</v>
      </c>
      <c r="J691" s="337">
        <v>0</v>
      </c>
      <c r="K691" s="345" t="e">
        <f t="shared" si="10"/>
        <v>#DIV/0!</v>
      </c>
    </row>
    <row r="692" spans="1:11" ht="57" customHeight="1" x14ac:dyDescent="0.25">
      <c r="A692" s="317" t="s">
        <v>223</v>
      </c>
      <c r="B692" s="247" t="s">
        <v>191</v>
      </c>
      <c r="C692" s="247" t="s">
        <v>828</v>
      </c>
      <c r="D692" s="247" t="s">
        <v>834</v>
      </c>
      <c r="E692" s="247" t="s">
        <v>982</v>
      </c>
      <c r="F692" s="247"/>
      <c r="G692" s="318">
        <v>62773280</v>
      </c>
      <c r="H692" s="318">
        <v>64846480</v>
      </c>
      <c r="I692" s="318">
        <v>63958667.780000001</v>
      </c>
      <c r="J692" s="337">
        <v>101.88836361585693</v>
      </c>
      <c r="K692" s="345">
        <f t="shared" si="10"/>
        <v>98.630901445999839</v>
      </c>
    </row>
    <row r="693" spans="1:11" ht="113.25" customHeight="1" x14ac:dyDescent="0.25">
      <c r="A693" s="317" t="s">
        <v>208</v>
      </c>
      <c r="B693" s="247" t="s">
        <v>191</v>
      </c>
      <c r="C693" s="247" t="s">
        <v>828</v>
      </c>
      <c r="D693" s="247" t="s">
        <v>834</v>
      </c>
      <c r="E693" s="247" t="s">
        <v>983</v>
      </c>
      <c r="F693" s="247" t="s">
        <v>189</v>
      </c>
      <c r="G693" s="318">
        <v>60073280</v>
      </c>
      <c r="H693" s="318">
        <v>61636480</v>
      </c>
      <c r="I693" s="318">
        <v>60801344.439999998</v>
      </c>
      <c r="J693" s="337">
        <v>101.2119605255448</v>
      </c>
      <c r="K693" s="345">
        <f t="shared" si="10"/>
        <v>98.645062858878376</v>
      </c>
    </row>
    <row r="694" spans="1:11" ht="34.5" customHeight="1" x14ac:dyDescent="0.25">
      <c r="A694" s="317" t="s">
        <v>209</v>
      </c>
      <c r="B694" s="247" t="s">
        <v>191</v>
      </c>
      <c r="C694" s="247" t="s">
        <v>828</v>
      </c>
      <c r="D694" s="247" t="s">
        <v>834</v>
      </c>
      <c r="E694" s="247" t="s">
        <v>983</v>
      </c>
      <c r="F694" s="247" t="s">
        <v>191</v>
      </c>
      <c r="G694" s="318">
        <v>60073280</v>
      </c>
      <c r="H694" s="318">
        <v>61636480</v>
      </c>
      <c r="I694" s="318">
        <v>60801344.439999998</v>
      </c>
      <c r="J694" s="337">
        <v>101.2119605255448</v>
      </c>
      <c r="K694" s="345">
        <f t="shared" si="10"/>
        <v>98.645062858878376</v>
      </c>
    </row>
    <row r="695" spans="1:11" ht="45.75" customHeight="1" x14ac:dyDescent="0.25">
      <c r="A695" s="317" t="s">
        <v>211</v>
      </c>
      <c r="B695" s="247" t="s">
        <v>191</v>
      </c>
      <c r="C695" s="247" t="s">
        <v>828</v>
      </c>
      <c r="D695" s="247" t="s">
        <v>834</v>
      </c>
      <c r="E695" s="247" t="s">
        <v>983</v>
      </c>
      <c r="F695" s="247" t="s">
        <v>212</v>
      </c>
      <c r="G695" s="318">
        <v>1200000</v>
      </c>
      <c r="H695" s="318">
        <v>1410000</v>
      </c>
      <c r="I695" s="318">
        <v>1379045.83</v>
      </c>
      <c r="J695" s="337">
        <v>114.92048583333334</v>
      </c>
      <c r="K695" s="345">
        <f t="shared" si="10"/>
        <v>97.804668794326247</v>
      </c>
    </row>
    <row r="696" spans="1:11" ht="45.75" customHeight="1" x14ac:dyDescent="0.25">
      <c r="A696" s="317" t="s">
        <v>213</v>
      </c>
      <c r="B696" s="247" t="s">
        <v>191</v>
      </c>
      <c r="C696" s="247" t="s">
        <v>828</v>
      </c>
      <c r="D696" s="247" t="s">
        <v>834</v>
      </c>
      <c r="E696" s="247" t="s">
        <v>983</v>
      </c>
      <c r="F696" s="247" t="s">
        <v>214</v>
      </c>
      <c r="G696" s="318">
        <v>1200000</v>
      </c>
      <c r="H696" s="318">
        <v>1410000</v>
      </c>
      <c r="I696" s="318">
        <v>1379045.83</v>
      </c>
      <c r="J696" s="337">
        <v>114.92048583333334</v>
      </c>
      <c r="K696" s="345">
        <f t="shared" si="10"/>
        <v>97.804668794326247</v>
      </c>
    </row>
    <row r="697" spans="1:11" ht="23.25" customHeight="1" x14ac:dyDescent="0.25">
      <c r="A697" s="317" t="s">
        <v>215</v>
      </c>
      <c r="B697" s="247" t="s">
        <v>191</v>
      </c>
      <c r="C697" s="247" t="s">
        <v>828</v>
      </c>
      <c r="D697" s="247" t="s">
        <v>834</v>
      </c>
      <c r="E697" s="247" t="s">
        <v>983</v>
      </c>
      <c r="F697" s="247" t="s">
        <v>216</v>
      </c>
      <c r="G697" s="318">
        <v>1500000</v>
      </c>
      <c r="H697" s="318">
        <v>1800000</v>
      </c>
      <c r="I697" s="318">
        <v>1778277.51</v>
      </c>
      <c r="J697" s="337">
        <v>118.551834</v>
      </c>
      <c r="K697" s="345">
        <f t="shared" si="10"/>
        <v>98.793194999999997</v>
      </c>
    </row>
    <row r="698" spans="1:11" ht="23.25" customHeight="1" x14ac:dyDescent="0.25">
      <c r="A698" s="317" t="s">
        <v>217</v>
      </c>
      <c r="B698" s="247" t="s">
        <v>191</v>
      </c>
      <c r="C698" s="247" t="s">
        <v>828</v>
      </c>
      <c r="D698" s="247" t="s">
        <v>834</v>
      </c>
      <c r="E698" s="247" t="s">
        <v>983</v>
      </c>
      <c r="F698" s="247" t="s">
        <v>218</v>
      </c>
      <c r="G698" s="318">
        <v>1500000</v>
      </c>
      <c r="H698" s="318">
        <v>1800000</v>
      </c>
      <c r="I698" s="318">
        <v>1778277.51</v>
      </c>
      <c r="J698" s="337">
        <v>118.551834</v>
      </c>
      <c r="K698" s="345">
        <f t="shared" si="10"/>
        <v>98.793194999999997</v>
      </c>
    </row>
    <row r="699" spans="1:11" ht="23.25" customHeight="1" x14ac:dyDescent="0.25">
      <c r="A699" s="317" t="s">
        <v>308</v>
      </c>
      <c r="B699" s="247" t="s">
        <v>191</v>
      </c>
      <c r="C699" s="247" t="s">
        <v>828</v>
      </c>
      <c r="D699" s="247" t="s">
        <v>834</v>
      </c>
      <c r="E699" s="247" t="s">
        <v>594</v>
      </c>
      <c r="F699" s="247"/>
      <c r="G699" s="318">
        <v>0</v>
      </c>
      <c r="H699" s="318">
        <v>595231945</v>
      </c>
      <c r="I699" s="318">
        <v>595231945</v>
      </c>
      <c r="J699" s="337">
        <v>0</v>
      </c>
      <c r="K699" s="345">
        <f t="shared" si="10"/>
        <v>100</v>
      </c>
    </row>
    <row r="700" spans="1:11" ht="57" customHeight="1" x14ac:dyDescent="0.25">
      <c r="A700" s="317" t="s">
        <v>223</v>
      </c>
      <c r="B700" s="247" t="s">
        <v>191</v>
      </c>
      <c r="C700" s="247" t="s">
        <v>828</v>
      </c>
      <c r="D700" s="247" t="s">
        <v>834</v>
      </c>
      <c r="E700" s="247" t="s">
        <v>595</v>
      </c>
      <c r="F700" s="247"/>
      <c r="G700" s="318">
        <v>0</v>
      </c>
      <c r="H700" s="318">
        <v>595231945</v>
      </c>
      <c r="I700" s="318">
        <v>595231945</v>
      </c>
      <c r="J700" s="337">
        <v>0</v>
      </c>
      <c r="K700" s="345">
        <f t="shared" si="10"/>
        <v>100</v>
      </c>
    </row>
    <row r="701" spans="1:11" ht="23.25" customHeight="1" x14ac:dyDescent="0.25">
      <c r="A701" s="317" t="s">
        <v>215</v>
      </c>
      <c r="B701" s="247" t="s">
        <v>191</v>
      </c>
      <c r="C701" s="247" t="s">
        <v>828</v>
      </c>
      <c r="D701" s="247" t="s">
        <v>834</v>
      </c>
      <c r="E701" s="247" t="s">
        <v>559</v>
      </c>
      <c r="F701" s="247" t="s">
        <v>216</v>
      </c>
      <c r="G701" s="318">
        <v>0</v>
      </c>
      <c r="H701" s="318">
        <v>595231945</v>
      </c>
      <c r="I701" s="318">
        <v>595231945</v>
      </c>
      <c r="J701" s="337">
        <v>0</v>
      </c>
      <c r="K701" s="345">
        <f t="shared" si="10"/>
        <v>100</v>
      </c>
    </row>
    <row r="702" spans="1:11" ht="102" customHeight="1" x14ac:dyDescent="0.25">
      <c r="A702" s="317" t="s">
        <v>235</v>
      </c>
      <c r="B702" s="247" t="s">
        <v>191</v>
      </c>
      <c r="C702" s="247" t="s">
        <v>828</v>
      </c>
      <c r="D702" s="247" t="s">
        <v>834</v>
      </c>
      <c r="E702" s="247" t="s">
        <v>559</v>
      </c>
      <c r="F702" s="247" t="s">
        <v>200</v>
      </c>
      <c r="G702" s="318">
        <v>0</v>
      </c>
      <c r="H702" s="318">
        <v>595231945</v>
      </c>
      <c r="I702" s="318">
        <v>595231945</v>
      </c>
      <c r="J702" s="337">
        <v>0</v>
      </c>
      <c r="K702" s="345">
        <f t="shared" si="10"/>
        <v>100</v>
      </c>
    </row>
    <row r="703" spans="1:11" ht="15" customHeight="1" x14ac:dyDescent="0.25">
      <c r="A703" s="317" t="s">
        <v>598</v>
      </c>
      <c r="B703" s="247" t="s">
        <v>191</v>
      </c>
      <c r="C703" s="247" t="s">
        <v>828</v>
      </c>
      <c r="D703" s="247" t="s">
        <v>834</v>
      </c>
      <c r="E703" s="247" t="s">
        <v>207</v>
      </c>
      <c r="F703" s="247"/>
      <c r="G703" s="318">
        <v>0</v>
      </c>
      <c r="H703" s="318">
        <v>47626723.859999999</v>
      </c>
      <c r="I703" s="318">
        <v>47616856.899999999</v>
      </c>
      <c r="J703" s="337">
        <v>0</v>
      </c>
      <c r="K703" s="345">
        <f t="shared" si="10"/>
        <v>99.979282723646918</v>
      </c>
    </row>
    <row r="704" spans="1:11" ht="23.25" customHeight="1" x14ac:dyDescent="0.25">
      <c r="A704" s="317" t="s">
        <v>215</v>
      </c>
      <c r="B704" s="247" t="s">
        <v>191</v>
      </c>
      <c r="C704" s="247" t="s">
        <v>828</v>
      </c>
      <c r="D704" s="247" t="s">
        <v>834</v>
      </c>
      <c r="E704" s="247" t="s">
        <v>566</v>
      </c>
      <c r="F704" s="247" t="s">
        <v>216</v>
      </c>
      <c r="G704" s="318">
        <v>0</v>
      </c>
      <c r="H704" s="318">
        <v>47626723.859999999</v>
      </c>
      <c r="I704" s="318">
        <v>47616856.899999999</v>
      </c>
      <c r="J704" s="337">
        <v>0</v>
      </c>
      <c r="K704" s="345">
        <f t="shared" si="10"/>
        <v>99.979282723646918</v>
      </c>
    </row>
    <row r="705" spans="1:11" ht="15" customHeight="1" x14ac:dyDescent="0.25">
      <c r="A705" s="317" t="s">
        <v>240</v>
      </c>
      <c r="B705" s="247" t="s">
        <v>191</v>
      </c>
      <c r="C705" s="247" t="s">
        <v>828</v>
      </c>
      <c r="D705" s="247" t="s">
        <v>834</v>
      </c>
      <c r="E705" s="247" t="s">
        <v>566</v>
      </c>
      <c r="F705" s="247" t="s">
        <v>241</v>
      </c>
      <c r="G705" s="318">
        <v>0</v>
      </c>
      <c r="H705" s="318">
        <v>47286723.859999999</v>
      </c>
      <c r="I705" s="318">
        <v>47276856.899999999</v>
      </c>
      <c r="J705" s="337">
        <v>0</v>
      </c>
      <c r="K705" s="345">
        <f t="shared" si="10"/>
        <v>99.979133762725425</v>
      </c>
    </row>
    <row r="706" spans="1:11" ht="23.25" customHeight="1" x14ac:dyDescent="0.25">
      <c r="A706" s="317" t="s">
        <v>217</v>
      </c>
      <c r="B706" s="247" t="s">
        <v>191</v>
      </c>
      <c r="C706" s="247" t="s">
        <v>828</v>
      </c>
      <c r="D706" s="247" t="s">
        <v>834</v>
      </c>
      <c r="E706" s="247" t="s">
        <v>566</v>
      </c>
      <c r="F706" s="247" t="s">
        <v>218</v>
      </c>
      <c r="G706" s="318">
        <v>0</v>
      </c>
      <c r="H706" s="318">
        <v>340000</v>
      </c>
      <c r="I706" s="318">
        <v>340000</v>
      </c>
      <c r="J706" s="337">
        <v>0</v>
      </c>
      <c r="K706" s="345">
        <f t="shared" si="10"/>
        <v>100</v>
      </c>
    </row>
    <row r="707" spans="1:11" ht="34.5" customHeight="1" x14ac:dyDescent="0.25">
      <c r="A707" s="317" t="s">
        <v>894</v>
      </c>
      <c r="B707" s="247" t="s">
        <v>191</v>
      </c>
      <c r="C707" s="247" t="s">
        <v>830</v>
      </c>
      <c r="D707" s="247"/>
      <c r="E707" s="247"/>
      <c r="F707" s="247"/>
      <c r="G707" s="318">
        <v>1500000</v>
      </c>
      <c r="H707" s="318">
        <v>4932160</v>
      </c>
      <c r="I707" s="318">
        <v>4931640.67</v>
      </c>
      <c r="J707" s="337">
        <v>328.77604466666668</v>
      </c>
      <c r="K707" s="345">
        <f t="shared" si="10"/>
        <v>99.989470536235643</v>
      </c>
    </row>
    <row r="708" spans="1:11" ht="45.75" customHeight="1" x14ac:dyDescent="0.25">
      <c r="A708" s="317" t="s">
        <v>254</v>
      </c>
      <c r="B708" s="247" t="s">
        <v>191</v>
      </c>
      <c r="C708" s="247" t="s">
        <v>830</v>
      </c>
      <c r="D708" s="247" t="s">
        <v>838</v>
      </c>
      <c r="E708" s="247"/>
      <c r="F708" s="247"/>
      <c r="G708" s="318">
        <v>1500000</v>
      </c>
      <c r="H708" s="318">
        <v>4932160</v>
      </c>
      <c r="I708" s="318">
        <v>4931640.67</v>
      </c>
      <c r="J708" s="337">
        <v>328.77604466666668</v>
      </c>
      <c r="K708" s="345">
        <f t="shared" si="10"/>
        <v>99.989470536235643</v>
      </c>
    </row>
    <row r="709" spans="1:11" ht="57" customHeight="1" x14ac:dyDescent="0.25">
      <c r="A709" s="317" t="s">
        <v>631</v>
      </c>
      <c r="B709" s="247" t="s">
        <v>191</v>
      </c>
      <c r="C709" s="247" t="s">
        <v>830</v>
      </c>
      <c r="D709" s="247" t="s">
        <v>838</v>
      </c>
      <c r="E709" s="247" t="s">
        <v>328</v>
      </c>
      <c r="F709" s="247"/>
      <c r="G709" s="318">
        <v>1500000</v>
      </c>
      <c r="H709" s="318">
        <v>4932160</v>
      </c>
      <c r="I709" s="318">
        <v>4931640.67</v>
      </c>
      <c r="J709" s="337">
        <v>328.77604466666668</v>
      </c>
      <c r="K709" s="345">
        <f t="shared" si="10"/>
        <v>99.989470536235643</v>
      </c>
    </row>
    <row r="710" spans="1:11" ht="34.5" customHeight="1" x14ac:dyDescent="0.25">
      <c r="A710" s="317" t="s">
        <v>634</v>
      </c>
      <c r="B710" s="247" t="s">
        <v>191</v>
      </c>
      <c r="C710" s="247" t="s">
        <v>830</v>
      </c>
      <c r="D710" s="247" t="s">
        <v>838</v>
      </c>
      <c r="E710" s="247" t="s">
        <v>329</v>
      </c>
      <c r="F710" s="247"/>
      <c r="G710" s="318">
        <v>140000</v>
      </c>
      <c r="H710" s="318">
        <v>162500</v>
      </c>
      <c r="I710" s="318">
        <v>161993.63</v>
      </c>
      <c r="J710" s="337">
        <v>115.70973571428571</v>
      </c>
      <c r="K710" s="345">
        <f t="shared" si="10"/>
        <v>99.6883876923077</v>
      </c>
    </row>
    <row r="711" spans="1:11" ht="102" customHeight="1" x14ac:dyDescent="0.25">
      <c r="A711" s="317" t="s">
        <v>1014</v>
      </c>
      <c r="B711" s="247" t="s">
        <v>191</v>
      </c>
      <c r="C711" s="247" t="s">
        <v>830</v>
      </c>
      <c r="D711" s="247" t="s">
        <v>838</v>
      </c>
      <c r="E711" s="247" t="s">
        <v>330</v>
      </c>
      <c r="F711" s="247"/>
      <c r="G711" s="318">
        <v>140000</v>
      </c>
      <c r="H711" s="318">
        <v>162500</v>
      </c>
      <c r="I711" s="318">
        <v>161993.63</v>
      </c>
      <c r="J711" s="337">
        <v>115.70973571428571</v>
      </c>
      <c r="K711" s="345">
        <f t="shared" si="10"/>
        <v>99.6883876923077</v>
      </c>
    </row>
    <row r="712" spans="1:11" ht="45.75" customHeight="1" x14ac:dyDescent="0.25">
      <c r="A712" s="317" t="s">
        <v>211</v>
      </c>
      <c r="B712" s="247" t="s">
        <v>191</v>
      </c>
      <c r="C712" s="247" t="s">
        <v>830</v>
      </c>
      <c r="D712" s="247" t="s">
        <v>838</v>
      </c>
      <c r="E712" s="247" t="s">
        <v>569</v>
      </c>
      <c r="F712" s="247" t="s">
        <v>212</v>
      </c>
      <c r="G712" s="318">
        <v>140000</v>
      </c>
      <c r="H712" s="318">
        <v>162500</v>
      </c>
      <c r="I712" s="318">
        <v>161993.63</v>
      </c>
      <c r="J712" s="337">
        <v>115.70973571428571</v>
      </c>
      <c r="K712" s="345">
        <f t="shared" si="10"/>
        <v>99.6883876923077</v>
      </c>
    </row>
    <row r="713" spans="1:11" ht="45.75" customHeight="1" x14ac:dyDescent="0.25">
      <c r="A713" s="317" t="s">
        <v>213</v>
      </c>
      <c r="B713" s="247" t="s">
        <v>191</v>
      </c>
      <c r="C713" s="247" t="s">
        <v>830</v>
      </c>
      <c r="D713" s="247" t="s">
        <v>838</v>
      </c>
      <c r="E713" s="247" t="s">
        <v>569</v>
      </c>
      <c r="F713" s="247" t="s">
        <v>214</v>
      </c>
      <c r="G713" s="318">
        <v>140000</v>
      </c>
      <c r="H713" s="318">
        <v>162500</v>
      </c>
      <c r="I713" s="318">
        <v>161993.63</v>
      </c>
      <c r="J713" s="337">
        <v>115.70973571428571</v>
      </c>
      <c r="K713" s="345">
        <f t="shared" si="10"/>
        <v>99.6883876923077</v>
      </c>
    </row>
    <row r="714" spans="1:11" ht="57" customHeight="1" x14ac:dyDescent="0.25">
      <c r="A714" s="317" t="s">
        <v>641</v>
      </c>
      <c r="B714" s="247" t="s">
        <v>191</v>
      </c>
      <c r="C714" s="247" t="s">
        <v>830</v>
      </c>
      <c r="D714" s="247" t="s">
        <v>838</v>
      </c>
      <c r="E714" s="247" t="s">
        <v>334</v>
      </c>
      <c r="F714" s="247"/>
      <c r="G714" s="318">
        <v>1360000</v>
      </c>
      <c r="H714" s="318">
        <v>4769660</v>
      </c>
      <c r="I714" s="318">
        <v>4769647.04</v>
      </c>
      <c r="J714" s="337">
        <v>350.70934117647062</v>
      </c>
      <c r="K714" s="345">
        <f t="shared" ref="K714:K770" si="11">I714/H714*100</f>
        <v>99.999728282519087</v>
      </c>
    </row>
    <row r="715" spans="1:11" ht="68.25" customHeight="1" x14ac:dyDescent="0.25">
      <c r="A715" s="317" t="s">
        <v>1018</v>
      </c>
      <c r="B715" s="247" t="s">
        <v>191</v>
      </c>
      <c r="C715" s="247" t="s">
        <v>830</v>
      </c>
      <c r="D715" s="247" t="s">
        <v>838</v>
      </c>
      <c r="E715" s="247" t="s">
        <v>335</v>
      </c>
      <c r="F715" s="247"/>
      <c r="G715" s="318">
        <v>1360000</v>
      </c>
      <c r="H715" s="318">
        <v>4769660</v>
      </c>
      <c r="I715" s="318">
        <v>4769647.04</v>
      </c>
      <c r="J715" s="337">
        <v>350.70934117647062</v>
      </c>
      <c r="K715" s="345">
        <f t="shared" si="11"/>
        <v>99.999728282519087</v>
      </c>
    </row>
    <row r="716" spans="1:11" ht="45.75" customHeight="1" x14ac:dyDescent="0.25">
      <c r="A716" s="317" t="s">
        <v>211</v>
      </c>
      <c r="B716" s="247" t="s">
        <v>191</v>
      </c>
      <c r="C716" s="247" t="s">
        <v>830</v>
      </c>
      <c r="D716" s="247" t="s">
        <v>838</v>
      </c>
      <c r="E716" s="247" t="s">
        <v>573</v>
      </c>
      <c r="F716" s="247" t="s">
        <v>212</v>
      </c>
      <c r="G716" s="318">
        <v>1360000</v>
      </c>
      <c r="H716" s="318">
        <v>4769660</v>
      </c>
      <c r="I716" s="318">
        <v>4769647.04</v>
      </c>
      <c r="J716" s="337">
        <v>350.70934117647062</v>
      </c>
      <c r="K716" s="345">
        <f t="shared" si="11"/>
        <v>99.999728282519087</v>
      </c>
    </row>
    <row r="717" spans="1:11" ht="45.75" customHeight="1" x14ac:dyDescent="0.25">
      <c r="A717" s="317" t="s">
        <v>213</v>
      </c>
      <c r="B717" s="247" t="s">
        <v>191</v>
      </c>
      <c r="C717" s="247" t="s">
        <v>830</v>
      </c>
      <c r="D717" s="247" t="s">
        <v>838</v>
      </c>
      <c r="E717" s="247" t="s">
        <v>573</v>
      </c>
      <c r="F717" s="247" t="s">
        <v>214</v>
      </c>
      <c r="G717" s="318">
        <v>1360000</v>
      </c>
      <c r="H717" s="318">
        <v>4769660</v>
      </c>
      <c r="I717" s="318">
        <v>4769647.04</v>
      </c>
      <c r="J717" s="337">
        <v>350.70934117647062</v>
      </c>
      <c r="K717" s="345">
        <f t="shared" si="11"/>
        <v>99.999728282519087</v>
      </c>
    </row>
    <row r="718" spans="1:11" ht="15" customHeight="1" x14ac:dyDescent="0.25">
      <c r="A718" s="317" t="s">
        <v>896</v>
      </c>
      <c r="B718" s="247" t="s">
        <v>191</v>
      </c>
      <c r="C718" s="247" t="s">
        <v>831</v>
      </c>
      <c r="D718" s="247"/>
      <c r="E718" s="247"/>
      <c r="F718" s="247"/>
      <c r="G718" s="318">
        <v>675000</v>
      </c>
      <c r="H718" s="318">
        <v>1911000</v>
      </c>
      <c r="I718" s="318">
        <v>5600</v>
      </c>
      <c r="J718" s="337">
        <v>0.82962962962962961</v>
      </c>
      <c r="K718" s="345">
        <f t="shared" si="11"/>
        <v>0.29304029304029305</v>
      </c>
    </row>
    <row r="719" spans="1:11" ht="23.25" customHeight="1" x14ac:dyDescent="0.25">
      <c r="A719" s="317" t="s">
        <v>267</v>
      </c>
      <c r="B719" s="247" t="s">
        <v>191</v>
      </c>
      <c r="C719" s="247" t="s">
        <v>831</v>
      </c>
      <c r="D719" s="247" t="s">
        <v>843</v>
      </c>
      <c r="E719" s="247"/>
      <c r="F719" s="247"/>
      <c r="G719" s="318">
        <v>675000</v>
      </c>
      <c r="H719" s="318">
        <v>1911000</v>
      </c>
      <c r="I719" s="318">
        <v>5600</v>
      </c>
      <c r="J719" s="337">
        <v>0.82962962962962961</v>
      </c>
      <c r="K719" s="345">
        <f t="shared" si="11"/>
        <v>0.29304029304029305</v>
      </c>
    </row>
    <row r="720" spans="1:11" ht="45.75" customHeight="1" x14ac:dyDescent="0.25">
      <c r="A720" s="317" t="s">
        <v>593</v>
      </c>
      <c r="B720" s="247" t="s">
        <v>191</v>
      </c>
      <c r="C720" s="247" t="s">
        <v>831</v>
      </c>
      <c r="D720" s="247" t="s">
        <v>843</v>
      </c>
      <c r="E720" s="247" t="s">
        <v>248</v>
      </c>
      <c r="F720" s="247"/>
      <c r="G720" s="318">
        <v>675000</v>
      </c>
      <c r="H720" s="318">
        <v>1911000</v>
      </c>
      <c r="I720" s="318">
        <v>5600</v>
      </c>
      <c r="J720" s="337">
        <v>0.82962962962962961</v>
      </c>
      <c r="K720" s="345">
        <f t="shared" si="11"/>
        <v>0.29304029304029305</v>
      </c>
    </row>
    <row r="721" spans="1:11" ht="34.5" customHeight="1" x14ac:dyDescent="0.25">
      <c r="A721" s="317" t="s">
        <v>980</v>
      </c>
      <c r="B721" s="247" t="s">
        <v>191</v>
      </c>
      <c r="C721" s="247" t="s">
        <v>831</v>
      </c>
      <c r="D721" s="247" t="s">
        <v>843</v>
      </c>
      <c r="E721" s="247" t="s">
        <v>614</v>
      </c>
      <c r="F721" s="247"/>
      <c r="G721" s="318">
        <v>675000</v>
      </c>
      <c r="H721" s="318">
        <v>1911000</v>
      </c>
      <c r="I721" s="318">
        <v>5600</v>
      </c>
      <c r="J721" s="337">
        <v>0.82962962962962961</v>
      </c>
      <c r="K721" s="345">
        <f t="shared" si="11"/>
        <v>0.29304029304029305</v>
      </c>
    </row>
    <row r="722" spans="1:11" ht="79.5" customHeight="1" x14ac:dyDescent="0.25">
      <c r="A722" s="317" t="s">
        <v>615</v>
      </c>
      <c r="B722" s="247" t="s">
        <v>191</v>
      </c>
      <c r="C722" s="247" t="s">
        <v>831</v>
      </c>
      <c r="D722" s="247" t="s">
        <v>843</v>
      </c>
      <c r="E722" s="247" t="s">
        <v>616</v>
      </c>
      <c r="F722" s="247"/>
      <c r="G722" s="318">
        <v>675000</v>
      </c>
      <c r="H722" s="318">
        <v>1911000</v>
      </c>
      <c r="I722" s="318">
        <v>5600</v>
      </c>
      <c r="J722" s="337">
        <v>0.82962962962962961</v>
      </c>
      <c r="K722" s="345">
        <f t="shared" si="11"/>
        <v>0.29304029304029305</v>
      </c>
    </row>
    <row r="723" spans="1:11" ht="45.75" customHeight="1" x14ac:dyDescent="0.25">
      <c r="A723" s="317" t="s">
        <v>211</v>
      </c>
      <c r="B723" s="247" t="s">
        <v>191</v>
      </c>
      <c r="C723" s="247" t="s">
        <v>831</v>
      </c>
      <c r="D723" s="247" t="s">
        <v>843</v>
      </c>
      <c r="E723" s="247" t="s">
        <v>558</v>
      </c>
      <c r="F723" s="247" t="s">
        <v>212</v>
      </c>
      <c r="G723" s="318">
        <v>675000</v>
      </c>
      <c r="H723" s="318">
        <v>100000</v>
      </c>
      <c r="I723" s="318">
        <v>5600</v>
      </c>
      <c r="J723" s="337">
        <v>0.82962962962962961</v>
      </c>
      <c r="K723" s="345">
        <f t="shared" si="11"/>
        <v>5.6000000000000005</v>
      </c>
    </row>
    <row r="724" spans="1:11" ht="45.75" customHeight="1" x14ac:dyDescent="0.25">
      <c r="A724" s="317" t="s">
        <v>213</v>
      </c>
      <c r="B724" s="247" t="s">
        <v>191</v>
      </c>
      <c r="C724" s="247" t="s">
        <v>831</v>
      </c>
      <c r="D724" s="247" t="s">
        <v>843</v>
      </c>
      <c r="E724" s="247" t="s">
        <v>558</v>
      </c>
      <c r="F724" s="247" t="s">
        <v>214</v>
      </c>
      <c r="G724" s="318">
        <v>675000</v>
      </c>
      <c r="H724" s="318">
        <v>100000</v>
      </c>
      <c r="I724" s="318">
        <v>5600</v>
      </c>
      <c r="J724" s="337">
        <v>0.82962962962962961</v>
      </c>
      <c r="K724" s="345">
        <f t="shared" si="11"/>
        <v>5.6000000000000005</v>
      </c>
    </row>
    <row r="725" spans="1:11" ht="45.75" customHeight="1" x14ac:dyDescent="0.25">
      <c r="A725" s="317" t="s">
        <v>244</v>
      </c>
      <c r="B725" s="247" t="s">
        <v>191</v>
      </c>
      <c r="C725" s="247" t="s">
        <v>831</v>
      </c>
      <c r="D725" s="247" t="s">
        <v>843</v>
      </c>
      <c r="E725" s="247" t="s">
        <v>558</v>
      </c>
      <c r="F725" s="247" t="s">
        <v>245</v>
      </c>
      <c r="G725" s="318">
        <v>0</v>
      </c>
      <c r="H725" s="318">
        <v>1811000</v>
      </c>
      <c r="I725" s="318">
        <v>0</v>
      </c>
      <c r="J725" s="337">
        <v>0</v>
      </c>
      <c r="K725" s="345">
        <f t="shared" si="11"/>
        <v>0</v>
      </c>
    </row>
    <row r="726" spans="1:11" ht="15" customHeight="1" x14ac:dyDescent="0.25">
      <c r="A726" s="317" t="s">
        <v>246</v>
      </c>
      <c r="B726" s="247" t="s">
        <v>191</v>
      </c>
      <c r="C726" s="247" t="s">
        <v>831</v>
      </c>
      <c r="D726" s="247" t="s">
        <v>843</v>
      </c>
      <c r="E726" s="247" t="s">
        <v>558</v>
      </c>
      <c r="F726" s="247" t="s">
        <v>247</v>
      </c>
      <c r="G726" s="318">
        <v>0</v>
      </c>
      <c r="H726" s="318">
        <v>1811000</v>
      </c>
      <c r="I726" s="318">
        <v>0</v>
      </c>
      <c r="J726" s="337">
        <v>0</v>
      </c>
      <c r="K726" s="345">
        <f t="shared" si="11"/>
        <v>0</v>
      </c>
    </row>
    <row r="727" spans="1:11" ht="23.25" customHeight="1" x14ac:dyDescent="0.25">
      <c r="A727" s="317" t="s">
        <v>900</v>
      </c>
      <c r="B727" s="247" t="s">
        <v>191</v>
      </c>
      <c r="C727" s="247" t="s">
        <v>839</v>
      </c>
      <c r="D727" s="247"/>
      <c r="E727" s="247"/>
      <c r="F727" s="247"/>
      <c r="G727" s="318">
        <v>76003920</v>
      </c>
      <c r="H727" s="318">
        <v>114849641.04000001</v>
      </c>
      <c r="I727" s="318">
        <v>105766026.12</v>
      </c>
      <c r="J727" s="337">
        <v>139.15864618561778</v>
      </c>
      <c r="K727" s="345">
        <f t="shared" si="11"/>
        <v>92.090863464835422</v>
      </c>
    </row>
    <row r="728" spans="1:11" ht="15" customHeight="1" x14ac:dyDescent="0.25">
      <c r="A728" s="317" t="s">
        <v>271</v>
      </c>
      <c r="B728" s="247" t="s">
        <v>191</v>
      </c>
      <c r="C728" s="247" t="s">
        <v>839</v>
      </c>
      <c r="D728" s="247" t="s">
        <v>828</v>
      </c>
      <c r="E728" s="247"/>
      <c r="F728" s="247"/>
      <c r="G728" s="318">
        <v>76003920</v>
      </c>
      <c r="H728" s="318">
        <v>114849641.04000001</v>
      </c>
      <c r="I728" s="318">
        <v>105766026.12</v>
      </c>
      <c r="J728" s="337">
        <v>139.15864618561778</v>
      </c>
      <c r="K728" s="345">
        <f t="shared" si="11"/>
        <v>92.090863464835422</v>
      </c>
    </row>
    <row r="729" spans="1:11" ht="68.25" customHeight="1" x14ac:dyDescent="0.25">
      <c r="A729" s="317" t="s">
        <v>1029</v>
      </c>
      <c r="B729" s="247" t="s">
        <v>191</v>
      </c>
      <c r="C729" s="247" t="s">
        <v>839</v>
      </c>
      <c r="D729" s="247" t="s">
        <v>828</v>
      </c>
      <c r="E729" s="247" t="s">
        <v>234</v>
      </c>
      <c r="F729" s="247"/>
      <c r="G729" s="318">
        <v>16160000</v>
      </c>
      <c r="H729" s="318">
        <v>10941030</v>
      </c>
      <c r="I729" s="318">
        <v>10941021</v>
      </c>
      <c r="J729" s="337">
        <v>67.704337871287123</v>
      </c>
      <c r="K729" s="345">
        <f t="shared" si="11"/>
        <v>99.999917740834277</v>
      </c>
    </row>
    <row r="730" spans="1:11" ht="45.75" customHeight="1" x14ac:dyDescent="0.25">
      <c r="A730" s="317" t="s">
        <v>1030</v>
      </c>
      <c r="B730" s="247" t="s">
        <v>191</v>
      </c>
      <c r="C730" s="247" t="s">
        <v>839</v>
      </c>
      <c r="D730" s="247" t="s">
        <v>828</v>
      </c>
      <c r="E730" s="247" t="s">
        <v>1031</v>
      </c>
      <c r="F730" s="247"/>
      <c r="G730" s="318">
        <v>16160000</v>
      </c>
      <c r="H730" s="318">
        <v>10941030</v>
      </c>
      <c r="I730" s="318">
        <v>10941021</v>
      </c>
      <c r="J730" s="337">
        <v>67.704337871287123</v>
      </c>
      <c r="K730" s="345">
        <f t="shared" si="11"/>
        <v>99.999917740834277</v>
      </c>
    </row>
    <row r="731" spans="1:11" ht="45.75" customHeight="1" x14ac:dyDescent="0.25">
      <c r="A731" s="317" t="s">
        <v>1032</v>
      </c>
      <c r="B731" s="247" t="s">
        <v>191</v>
      </c>
      <c r="C731" s="247" t="s">
        <v>839</v>
      </c>
      <c r="D731" s="247" t="s">
        <v>828</v>
      </c>
      <c r="E731" s="247" t="s">
        <v>1033</v>
      </c>
      <c r="F731" s="247"/>
      <c r="G731" s="318">
        <v>16160000</v>
      </c>
      <c r="H731" s="318">
        <v>10941030</v>
      </c>
      <c r="I731" s="318">
        <v>10941021</v>
      </c>
      <c r="J731" s="337">
        <v>67.704337871287123</v>
      </c>
      <c r="K731" s="345">
        <f t="shared" si="11"/>
        <v>99.999917740834277</v>
      </c>
    </row>
    <row r="732" spans="1:11" ht="45.75" customHeight="1" x14ac:dyDescent="0.25">
      <c r="A732" s="317" t="s">
        <v>211</v>
      </c>
      <c r="B732" s="247" t="s">
        <v>191</v>
      </c>
      <c r="C732" s="247" t="s">
        <v>839</v>
      </c>
      <c r="D732" s="247" t="s">
        <v>828</v>
      </c>
      <c r="E732" s="247" t="s">
        <v>1034</v>
      </c>
      <c r="F732" s="247" t="s">
        <v>212</v>
      </c>
      <c r="G732" s="318">
        <v>16160000</v>
      </c>
      <c r="H732" s="318">
        <v>10941030</v>
      </c>
      <c r="I732" s="318">
        <v>10941021</v>
      </c>
      <c r="J732" s="337">
        <v>67.704337871287123</v>
      </c>
      <c r="K732" s="345">
        <f t="shared" si="11"/>
        <v>99.999917740834277</v>
      </c>
    </row>
    <row r="733" spans="1:11" ht="45.75" customHeight="1" x14ac:dyDescent="0.25">
      <c r="A733" s="317" t="s">
        <v>213</v>
      </c>
      <c r="B733" s="247" t="s">
        <v>191</v>
      </c>
      <c r="C733" s="247" t="s">
        <v>839</v>
      </c>
      <c r="D733" s="247" t="s">
        <v>828</v>
      </c>
      <c r="E733" s="247" t="s">
        <v>1034</v>
      </c>
      <c r="F733" s="247" t="s">
        <v>214</v>
      </c>
      <c r="G733" s="318">
        <v>16160000</v>
      </c>
      <c r="H733" s="318">
        <v>10941030</v>
      </c>
      <c r="I733" s="318">
        <v>10941021</v>
      </c>
      <c r="J733" s="337">
        <v>67.704337871287123</v>
      </c>
      <c r="K733" s="345">
        <f t="shared" si="11"/>
        <v>99.999917740834277</v>
      </c>
    </row>
    <row r="734" spans="1:11" ht="45.75" customHeight="1" x14ac:dyDescent="0.25">
      <c r="A734" s="317" t="s">
        <v>593</v>
      </c>
      <c r="B734" s="247" t="s">
        <v>191</v>
      </c>
      <c r="C734" s="247" t="s">
        <v>839</v>
      </c>
      <c r="D734" s="247" t="s">
        <v>828</v>
      </c>
      <c r="E734" s="247" t="s">
        <v>248</v>
      </c>
      <c r="F734" s="247"/>
      <c r="G734" s="318">
        <v>44827000</v>
      </c>
      <c r="H734" s="318">
        <v>57517200</v>
      </c>
      <c r="I734" s="318">
        <v>51375472.189999998</v>
      </c>
      <c r="J734" s="337">
        <v>114.60832130189394</v>
      </c>
      <c r="K734" s="345">
        <f t="shared" si="11"/>
        <v>89.321928379684678</v>
      </c>
    </row>
    <row r="735" spans="1:11" ht="34.5" customHeight="1" x14ac:dyDescent="0.25">
      <c r="A735" s="317" t="s">
        <v>980</v>
      </c>
      <c r="B735" s="247" t="s">
        <v>191</v>
      </c>
      <c r="C735" s="247" t="s">
        <v>839</v>
      </c>
      <c r="D735" s="247" t="s">
        <v>828</v>
      </c>
      <c r="E735" s="247" t="s">
        <v>614</v>
      </c>
      <c r="F735" s="247"/>
      <c r="G735" s="318">
        <v>44827000</v>
      </c>
      <c r="H735" s="318">
        <v>57517200</v>
      </c>
      <c r="I735" s="318">
        <v>51375472.189999998</v>
      </c>
      <c r="J735" s="337">
        <v>114.60832130189394</v>
      </c>
      <c r="K735" s="345">
        <f t="shared" si="11"/>
        <v>89.321928379684678</v>
      </c>
    </row>
    <row r="736" spans="1:11" ht="79.5" customHeight="1" x14ac:dyDescent="0.25">
      <c r="A736" s="317" t="s">
        <v>615</v>
      </c>
      <c r="B736" s="247" t="s">
        <v>191</v>
      </c>
      <c r="C736" s="247" t="s">
        <v>839</v>
      </c>
      <c r="D736" s="247" t="s">
        <v>828</v>
      </c>
      <c r="E736" s="247" t="s">
        <v>616</v>
      </c>
      <c r="F736" s="247"/>
      <c r="G736" s="318">
        <v>44827000</v>
      </c>
      <c r="H736" s="318">
        <v>57517200</v>
      </c>
      <c r="I736" s="318">
        <v>51375472.189999998</v>
      </c>
      <c r="J736" s="337">
        <v>114.60832130189394</v>
      </c>
      <c r="K736" s="345">
        <f t="shared" si="11"/>
        <v>89.321928379684678</v>
      </c>
    </row>
    <row r="737" spans="1:11" ht="45.75" customHeight="1" x14ac:dyDescent="0.25">
      <c r="A737" s="317" t="s">
        <v>211</v>
      </c>
      <c r="B737" s="247" t="s">
        <v>191</v>
      </c>
      <c r="C737" s="247" t="s">
        <v>839</v>
      </c>
      <c r="D737" s="247" t="s">
        <v>828</v>
      </c>
      <c r="E737" s="247" t="s">
        <v>558</v>
      </c>
      <c r="F737" s="247" t="s">
        <v>212</v>
      </c>
      <c r="G737" s="318">
        <v>44827000</v>
      </c>
      <c r="H737" s="318">
        <v>57517200</v>
      </c>
      <c r="I737" s="318">
        <v>51375472.189999998</v>
      </c>
      <c r="J737" s="337">
        <v>114.60832130189394</v>
      </c>
      <c r="K737" s="345">
        <f t="shared" si="11"/>
        <v>89.321928379684678</v>
      </c>
    </row>
    <row r="738" spans="1:11" ht="45.75" customHeight="1" x14ac:dyDescent="0.25">
      <c r="A738" s="317" t="s">
        <v>213</v>
      </c>
      <c r="B738" s="247" t="s">
        <v>191</v>
      </c>
      <c r="C738" s="247" t="s">
        <v>839</v>
      </c>
      <c r="D738" s="247" t="s">
        <v>828</v>
      </c>
      <c r="E738" s="247" t="s">
        <v>558</v>
      </c>
      <c r="F738" s="247" t="s">
        <v>214</v>
      </c>
      <c r="G738" s="318">
        <v>44827000</v>
      </c>
      <c r="H738" s="318">
        <v>57517200</v>
      </c>
      <c r="I738" s="318">
        <v>51375472.189999998</v>
      </c>
      <c r="J738" s="337">
        <v>114.60832130189394</v>
      </c>
      <c r="K738" s="345">
        <f t="shared" si="11"/>
        <v>89.321928379684678</v>
      </c>
    </row>
    <row r="739" spans="1:11" ht="45.75" customHeight="1" x14ac:dyDescent="0.25">
      <c r="A739" s="317" t="s">
        <v>844</v>
      </c>
      <c r="B739" s="247" t="s">
        <v>191</v>
      </c>
      <c r="C739" s="247" t="s">
        <v>839</v>
      </c>
      <c r="D739" s="247" t="s">
        <v>828</v>
      </c>
      <c r="E739" s="247" t="s">
        <v>845</v>
      </c>
      <c r="F739" s="247"/>
      <c r="G739" s="318">
        <v>15016920</v>
      </c>
      <c r="H739" s="318">
        <v>46391411.039999999</v>
      </c>
      <c r="I739" s="318">
        <v>43449532.93</v>
      </c>
      <c r="J739" s="337">
        <v>289.33718052703216</v>
      </c>
      <c r="K739" s="345">
        <f t="shared" si="11"/>
        <v>93.658571610457315</v>
      </c>
    </row>
    <row r="740" spans="1:11" ht="79.5" customHeight="1" x14ac:dyDescent="0.25">
      <c r="A740" s="317" t="s">
        <v>1417</v>
      </c>
      <c r="B740" s="247" t="s">
        <v>191</v>
      </c>
      <c r="C740" s="247" t="s">
        <v>839</v>
      </c>
      <c r="D740" s="247" t="s">
        <v>828</v>
      </c>
      <c r="E740" s="247" t="s">
        <v>1418</v>
      </c>
      <c r="F740" s="247"/>
      <c r="G740" s="318">
        <v>15016920</v>
      </c>
      <c r="H740" s="318">
        <v>46391411.039999999</v>
      </c>
      <c r="I740" s="318">
        <v>43449532.93</v>
      </c>
      <c r="J740" s="337">
        <v>289.33718052703216</v>
      </c>
      <c r="K740" s="345">
        <f t="shared" si="11"/>
        <v>93.658571610457315</v>
      </c>
    </row>
    <row r="741" spans="1:11" ht="68.25" customHeight="1" x14ac:dyDescent="0.25">
      <c r="A741" s="317" t="s">
        <v>1419</v>
      </c>
      <c r="B741" s="247" t="s">
        <v>191</v>
      </c>
      <c r="C741" s="247" t="s">
        <v>839</v>
      </c>
      <c r="D741" s="247" t="s">
        <v>828</v>
      </c>
      <c r="E741" s="247" t="s">
        <v>1420</v>
      </c>
      <c r="F741" s="247"/>
      <c r="G741" s="318">
        <v>15016920</v>
      </c>
      <c r="H741" s="318">
        <v>46391411.039999999</v>
      </c>
      <c r="I741" s="318">
        <v>43449532.93</v>
      </c>
      <c r="J741" s="337">
        <v>289.33718052703216</v>
      </c>
      <c r="K741" s="345">
        <f t="shared" si="11"/>
        <v>93.658571610457315</v>
      </c>
    </row>
    <row r="742" spans="1:11" ht="45.75" customHeight="1" x14ac:dyDescent="0.25">
      <c r="A742" s="317" t="s">
        <v>244</v>
      </c>
      <c r="B742" s="247" t="s">
        <v>191</v>
      </c>
      <c r="C742" s="247" t="s">
        <v>839</v>
      </c>
      <c r="D742" s="247" t="s">
        <v>828</v>
      </c>
      <c r="E742" s="247" t="s">
        <v>1421</v>
      </c>
      <c r="F742" s="247" t="s">
        <v>245</v>
      </c>
      <c r="G742" s="318">
        <v>15016920</v>
      </c>
      <c r="H742" s="318">
        <v>33789180</v>
      </c>
      <c r="I742" s="318">
        <v>30847301.890000001</v>
      </c>
      <c r="J742" s="337">
        <v>205.41696892571846</v>
      </c>
      <c r="K742" s="345">
        <f t="shared" si="11"/>
        <v>91.293431477177009</v>
      </c>
    </row>
    <row r="743" spans="1:11" ht="15" customHeight="1" x14ac:dyDescent="0.25">
      <c r="A743" s="317" t="s">
        <v>246</v>
      </c>
      <c r="B743" s="247" t="s">
        <v>191</v>
      </c>
      <c r="C743" s="247" t="s">
        <v>839</v>
      </c>
      <c r="D743" s="247" t="s">
        <v>828</v>
      </c>
      <c r="E743" s="247" t="s">
        <v>1421</v>
      </c>
      <c r="F743" s="247" t="s">
        <v>247</v>
      </c>
      <c r="G743" s="318">
        <v>15016920</v>
      </c>
      <c r="H743" s="318">
        <v>33789180</v>
      </c>
      <c r="I743" s="318">
        <v>30847301.890000001</v>
      </c>
      <c r="J743" s="337">
        <v>205.41696892571846</v>
      </c>
      <c r="K743" s="345">
        <f t="shared" si="11"/>
        <v>91.293431477177009</v>
      </c>
    </row>
    <row r="744" spans="1:11" ht="23.25" customHeight="1" x14ac:dyDescent="0.25">
      <c r="A744" s="317" t="s">
        <v>215</v>
      </c>
      <c r="B744" s="247" t="s">
        <v>191</v>
      </c>
      <c r="C744" s="247" t="s">
        <v>839</v>
      </c>
      <c r="D744" s="247" t="s">
        <v>828</v>
      </c>
      <c r="E744" s="247" t="s">
        <v>1421</v>
      </c>
      <c r="F744" s="247" t="s">
        <v>216</v>
      </c>
      <c r="G744" s="318">
        <v>0</v>
      </c>
      <c r="H744" s="318">
        <v>12602231.039999999</v>
      </c>
      <c r="I744" s="318">
        <v>12602231.039999999</v>
      </c>
      <c r="J744" s="337">
        <v>0</v>
      </c>
      <c r="K744" s="345">
        <f t="shared" si="11"/>
        <v>100</v>
      </c>
    </row>
    <row r="745" spans="1:11" ht="23.25" customHeight="1" x14ac:dyDescent="0.25">
      <c r="A745" s="317" t="s">
        <v>217</v>
      </c>
      <c r="B745" s="247" t="s">
        <v>191</v>
      </c>
      <c r="C745" s="247" t="s">
        <v>839</v>
      </c>
      <c r="D745" s="247" t="s">
        <v>828</v>
      </c>
      <c r="E745" s="247" t="s">
        <v>1421</v>
      </c>
      <c r="F745" s="247" t="s">
        <v>218</v>
      </c>
      <c r="G745" s="318">
        <v>0</v>
      </c>
      <c r="H745" s="318">
        <v>12602231.039999999</v>
      </c>
      <c r="I745" s="318">
        <v>12602231.039999999</v>
      </c>
      <c r="J745" s="337">
        <v>0</v>
      </c>
      <c r="K745" s="345">
        <f t="shared" si="11"/>
        <v>100</v>
      </c>
    </row>
    <row r="746" spans="1:11" ht="15" customHeight="1" x14ac:dyDescent="0.25">
      <c r="A746" s="317" t="s">
        <v>907</v>
      </c>
      <c r="B746" s="247" t="s">
        <v>191</v>
      </c>
      <c r="C746" s="247" t="s">
        <v>832</v>
      </c>
      <c r="D746" s="247"/>
      <c r="E746" s="247"/>
      <c r="F746" s="247"/>
      <c r="G746" s="318">
        <v>0</v>
      </c>
      <c r="H746" s="318">
        <v>300000</v>
      </c>
      <c r="I746" s="318">
        <v>300000</v>
      </c>
      <c r="J746" s="337">
        <v>0</v>
      </c>
      <c r="K746" s="345">
        <f t="shared" si="11"/>
        <v>100</v>
      </c>
    </row>
    <row r="747" spans="1:11" ht="34.5" customHeight="1" x14ac:dyDescent="0.25">
      <c r="A747" s="317" t="s">
        <v>283</v>
      </c>
      <c r="B747" s="247" t="s">
        <v>191</v>
      </c>
      <c r="C747" s="247" t="s">
        <v>832</v>
      </c>
      <c r="D747" s="247" t="s">
        <v>830</v>
      </c>
      <c r="E747" s="247"/>
      <c r="F747" s="247"/>
      <c r="G747" s="318">
        <v>0</v>
      </c>
      <c r="H747" s="318">
        <v>300000</v>
      </c>
      <c r="I747" s="318">
        <v>300000</v>
      </c>
      <c r="J747" s="337">
        <v>0</v>
      </c>
      <c r="K747" s="345">
        <f t="shared" si="11"/>
        <v>100</v>
      </c>
    </row>
    <row r="748" spans="1:11" ht="34.5" customHeight="1" x14ac:dyDescent="0.25">
      <c r="A748" s="317" t="s">
        <v>669</v>
      </c>
      <c r="B748" s="247" t="s">
        <v>191</v>
      </c>
      <c r="C748" s="247" t="s">
        <v>832</v>
      </c>
      <c r="D748" s="247" t="s">
        <v>830</v>
      </c>
      <c r="E748" s="247" t="s">
        <v>229</v>
      </c>
      <c r="F748" s="247"/>
      <c r="G748" s="318">
        <v>0</v>
      </c>
      <c r="H748" s="318">
        <v>300000</v>
      </c>
      <c r="I748" s="318">
        <v>300000</v>
      </c>
      <c r="J748" s="337">
        <v>0</v>
      </c>
      <c r="K748" s="345">
        <f t="shared" si="11"/>
        <v>100</v>
      </c>
    </row>
    <row r="749" spans="1:11" ht="23.25" customHeight="1" x14ac:dyDescent="0.25">
      <c r="A749" s="317" t="s">
        <v>670</v>
      </c>
      <c r="B749" s="247" t="s">
        <v>191</v>
      </c>
      <c r="C749" s="247" t="s">
        <v>832</v>
      </c>
      <c r="D749" s="247" t="s">
        <v>830</v>
      </c>
      <c r="E749" s="247" t="s">
        <v>230</v>
      </c>
      <c r="F749" s="247"/>
      <c r="G749" s="318">
        <v>0</v>
      </c>
      <c r="H749" s="318">
        <v>300000</v>
      </c>
      <c r="I749" s="318">
        <v>300000</v>
      </c>
      <c r="J749" s="337">
        <v>0</v>
      </c>
      <c r="K749" s="345">
        <f t="shared" si="11"/>
        <v>100</v>
      </c>
    </row>
    <row r="750" spans="1:11" ht="57" customHeight="1" x14ac:dyDescent="0.25">
      <c r="A750" s="317" t="s">
        <v>1429</v>
      </c>
      <c r="B750" s="247" t="s">
        <v>191</v>
      </c>
      <c r="C750" s="247" t="s">
        <v>832</v>
      </c>
      <c r="D750" s="247" t="s">
        <v>830</v>
      </c>
      <c r="E750" s="247" t="s">
        <v>1430</v>
      </c>
      <c r="F750" s="247"/>
      <c r="G750" s="318">
        <v>0</v>
      </c>
      <c r="H750" s="318">
        <v>300000</v>
      </c>
      <c r="I750" s="318">
        <v>300000</v>
      </c>
      <c r="J750" s="337">
        <v>0</v>
      </c>
      <c r="K750" s="345">
        <f t="shared" si="11"/>
        <v>100</v>
      </c>
    </row>
    <row r="751" spans="1:11" ht="45.75" customHeight="1" x14ac:dyDescent="0.25">
      <c r="A751" s="317" t="s">
        <v>211</v>
      </c>
      <c r="B751" s="247" t="s">
        <v>191</v>
      </c>
      <c r="C751" s="247" t="s">
        <v>832</v>
      </c>
      <c r="D751" s="247" t="s">
        <v>830</v>
      </c>
      <c r="E751" s="247" t="s">
        <v>1431</v>
      </c>
      <c r="F751" s="247" t="s">
        <v>212</v>
      </c>
      <c r="G751" s="318">
        <v>0</v>
      </c>
      <c r="H751" s="318">
        <v>300000</v>
      </c>
      <c r="I751" s="318">
        <v>300000</v>
      </c>
      <c r="J751" s="337">
        <v>0</v>
      </c>
      <c r="K751" s="345">
        <f t="shared" si="11"/>
        <v>100</v>
      </c>
    </row>
    <row r="752" spans="1:11" ht="45.75" customHeight="1" x14ac:dyDescent="0.25">
      <c r="A752" s="317" t="s">
        <v>213</v>
      </c>
      <c r="B752" s="247" t="s">
        <v>191</v>
      </c>
      <c r="C752" s="247" t="s">
        <v>832</v>
      </c>
      <c r="D752" s="247" t="s">
        <v>830</v>
      </c>
      <c r="E752" s="247" t="s">
        <v>1431</v>
      </c>
      <c r="F752" s="247" t="s">
        <v>214</v>
      </c>
      <c r="G752" s="318">
        <v>0</v>
      </c>
      <c r="H752" s="318">
        <v>300000</v>
      </c>
      <c r="I752" s="318">
        <v>300000</v>
      </c>
      <c r="J752" s="337">
        <v>0</v>
      </c>
      <c r="K752" s="345">
        <f t="shared" si="11"/>
        <v>100</v>
      </c>
    </row>
    <row r="753" spans="1:11" ht="15" customHeight="1" x14ac:dyDescent="0.25">
      <c r="A753" s="317" t="s">
        <v>915</v>
      </c>
      <c r="B753" s="247" t="s">
        <v>191</v>
      </c>
      <c r="C753" s="247" t="s">
        <v>842</v>
      </c>
      <c r="D753" s="247"/>
      <c r="E753" s="247"/>
      <c r="F753" s="247"/>
      <c r="G753" s="318">
        <v>119256000</v>
      </c>
      <c r="H753" s="318">
        <v>151050000</v>
      </c>
      <c r="I753" s="318">
        <v>150395483.97</v>
      </c>
      <c r="J753" s="337">
        <v>126.11146103340711</v>
      </c>
      <c r="K753" s="345">
        <f t="shared" si="11"/>
        <v>99.566689155908634</v>
      </c>
    </row>
    <row r="754" spans="1:11" ht="23.25" customHeight="1" x14ac:dyDescent="0.25">
      <c r="A754" s="317" t="s">
        <v>324</v>
      </c>
      <c r="B754" s="247" t="s">
        <v>191</v>
      </c>
      <c r="C754" s="247" t="s">
        <v>842</v>
      </c>
      <c r="D754" s="247" t="s">
        <v>830</v>
      </c>
      <c r="E754" s="247"/>
      <c r="F754" s="247"/>
      <c r="G754" s="318">
        <v>13923000</v>
      </c>
      <c r="H754" s="318">
        <v>13923000</v>
      </c>
      <c r="I754" s="318">
        <v>13270906.17</v>
      </c>
      <c r="J754" s="337">
        <v>95.31642727860374</v>
      </c>
      <c r="K754" s="345">
        <f t="shared" si="11"/>
        <v>95.31642727860374</v>
      </c>
    </row>
    <row r="755" spans="1:11" ht="23.25" customHeight="1" x14ac:dyDescent="0.25">
      <c r="A755" s="317" t="s">
        <v>604</v>
      </c>
      <c r="B755" s="247" t="s">
        <v>191</v>
      </c>
      <c r="C755" s="247" t="s">
        <v>842</v>
      </c>
      <c r="D755" s="247" t="s">
        <v>830</v>
      </c>
      <c r="E755" s="247" t="s">
        <v>220</v>
      </c>
      <c r="F755" s="247"/>
      <c r="G755" s="318">
        <v>13923000</v>
      </c>
      <c r="H755" s="318">
        <v>13923000</v>
      </c>
      <c r="I755" s="318">
        <v>13270906.17</v>
      </c>
      <c r="J755" s="337">
        <v>95.31642727860374</v>
      </c>
      <c r="K755" s="345">
        <f t="shared" si="11"/>
        <v>95.31642727860374</v>
      </c>
    </row>
    <row r="756" spans="1:11" ht="45.75" customHeight="1" x14ac:dyDescent="0.25">
      <c r="A756" s="317" t="s">
        <v>1124</v>
      </c>
      <c r="B756" s="247" t="s">
        <v>191</v>
      </c>
      <c r="C756" s="247" t="s">
        <v>842</v>
      </c>
      <c r="D756" s="247" t="s">
        <v>830</v>
      </c>
      <c r="E756" s="247" t="s">
        <v>1125</v>
      </c>
      <c r="F756" s="247"/>
      <c r="G756" s="318">
        <v>3157000</v>
      </c>
      <c r="H756" s="318">
        <v>3157000</v>
      </c>
      <c r="I756" s="318">
        <v>2505384</v>
      </c>
      <c r="J756" s="337">
        <v>79.359645232815964</v>
      </c>
      <c r="K756" s="345">
        <f t="shared" si="11"/>
        <v>79.359645232815964</v>
      </c>
    </row>
    <row r="757" spans="1:11" ht="102" customHeight="1" x14ac:dyDescent="0.25">
      <c r="A757" s="317" t="s">
        <v>1126</v>
      </c>
      <c r="B757" s="247" t="s">
        <v>191</v>
      </c>
      <c r="C757" s="247" t="s">
        <v>842</v>
      </c>
      <c r="D757" s="247" t="s">
        <v>830</v>
      </c>
      <c r="E757" s="247" t="s">
        <v>1127</v>
      </c>
      <c r="F757" s="247"/>
      <c r="G757" s="318">
        <v>3157000</v>
      </c>
      <c r="H757" s="318">
        <v>3157000</v>
      </c>
      <c r="I757" s="318">
        <v>2505384</v>
      </c>
      <c r="J757" s="337">
        <v>79.359645232815964</v>
      </c>
      <c r="K757" s="345">
        <f t="shared" si="11"/>
        <v>79.359645232815964</v>
      </c>
    </row>
    <row r="758" spans="1:11" ht="23.25" customHeight="1" x14ac:dyDescent="0.25">
      <c r="A758" s="317" t="s">
        <v>298</v>
      </c>
      <c r="B758" s="247" t="s">
        <v>191</v>
      </c>
      <c r="C758" s="247" t="s">
        <v>842</v>
      </c>
      <c r="D758" s="247" t="s">
        <v>830</v>
      </c>
      <c r="E758" s="247" t="s">
        <v>1128</v>
      </c>
      <c r="F758" s="247" t="s">
        <v>299</v>
      </c>
      <c r="G758" s="318">
        <v>3157000</v>
      </c>
      <c r="H758" s="318">
        <v>3157000</v>
      </c>
      <c r="I758" s="318">
        <v>2505384</v>
      </c>
      <c r="J758" s="337">
        <v>79.359645232815964</v>
      </c>
      <c r="K758" s="345">
        <f t="shared" si="11"/>
        <v>79.359645232815964</v>
      </c>
    </row>
    <row r="759" spans="1:11" ht="45.75" customHeight="1" x14ac:dyDescent="0.25">
      <c r="A759" s="317" t="s">
        <v>300</v>
      </c>
      <c r="B759" s="247" t="s">
        <v>191</v>
      </c>
      <c r="C759" s="247" t="s">
        <v>842</v>
      </c>
      <c r="D759" s="247" t="s">
        <v>830</v>
      </c>
      <c r="E759" s="247" t="s">
        <v>1128</v>
      </c>
      <c r="F759" s="247" t="s">
        <v>301</v>
      </c>
      <c r="G759" s="318">
        <v>3157000</v>
      </c>
      <c r="H759" s="318">
        <v>3157000</v>
      </c>
      <c r="I759" s="318">
        <v>2505384</v>
      </c>
      <c r="J759" s="337">
        <v>79.359645232815964</v>
      </c>
      <c r="K759" s="345">
        <f t="shared" si="11"/>
        <v>79.359645232815964</v>
      </c>
    </row>
    <row r="760" spans="1:11" ht="45.75" customHeight="1" x14ac:dyDescent="0.25">
      <c r="A760" s="317" t="s">
        <v>1460</v>
      </c>
      <c r="B760" s="247" t="s">
        <v>191</v>
      </c>
      <c r="C760" s="247" t="s">
        <v>842</v>
      </c>
      <c r="D760" s="247" t="s">
        <v>830</v>
      </c>
      <c r="E760" s="247" t="s">
        <v>1461</v>
      </c>
      <c r="F760" s="247"/>
      <c r="G760" s="318">
        <v>10766000</v>
      </c>
      <c r="H760" s="318">
        <v>10766000</v>
      </c>
      <c r="I760" s="318">
        <v>10765522.17</v>
      </c>
      <c r="J760" s="337">
        <v>99.995561675645547</v>
      </c>
      <c r="K760" s="345">
        <f t="shared" si="11"/>
        <v>99.995561675645547</v>
      </c>
    </row>
    <row r="761" spans="1:11" ht="102" customHeight="1" x14ac:dyDescent="0.25">
      <c r="A761" s="317" t="s">
        <v>1462</v>
      </c>
      <c r="B761" s="247" t="s">
        <v>191</v>
      </c>
      <c r="C761" s="247" t="s">
        <v>842</v>
      </c>
      <c r="D761" s="247" t="s">
        <v>830</v>
      </c>
      <c r="E761" s="247" t="s">
        <v>1463</v>
      </c>
      <c r="F761" s="247"/>
      <c r="G761" s="318">
        <v>10766000</v>
      </c>
      <c r="H761" s="318">
        <v>10766000</v>
      </c>
      <c r="I761" s="318">
        <v>10765522.17</v>
      </c>
      <c r="J761" s="337">
        <v>99.995561675645547</v>
      </c>
      <c r="K761" s="345">
        <f t="shared" si="11"/>
        <v>99.995561675645547</v>
      </c>
    </row>
    <row r="762" spans="1:11" ht="23.25" customHeight="1" x14ac:dyDescent="0.25">
      <c r="A762" s="317" t="s">
        <v>298</v>
      </c>
      <c r="B762" s="247" t="s">
        <v>191</v>
      </c>
      <c r="C762" s="247" t="s">
        <v>842</v>
      </c>
      <c r="D762" s="247" t="s">
        <v>830</v>
      </c>
      <c r="E762" s="247" t="s">
        <v>1464</v>
      </c>
      <c r="F762" s="247" t="s">
        <v>299</v>
      </c>
      <c r="G762" s="318">
        <v>10766000</v>
      </c>
      <c r="H762" s="318">
        <v>10766000</v>
      </c>
      <c r="I762" s="318">
        <v>10765522.17</v>
      </c>
      <c r="J762" s="337">
        <v>99.995561675645547</v>
      </c>
      <c r="K762" s="345">
        <f t="shared" si="11"/>
        <v>99.995561675645547</v>
      </c>
    </row>
    <row r="763" spans="1:11" ht="45.75" customHeight="1" x14ac:dyDescent="0.25">
      <c r="A763" s="317" t="s">
        <v>300</v>
      </c>
      <c r="B763" s="247" t="s">
        <v>191</v>
      </c>
      <c r="C763" s="247" t="s">
        <v>842</v>
      </c>
      <c r="D763" s="247" t="s">
        <v>830</v>
      </c>
      <c r="E763" s="247" t="s">
        <v>1464</v>
      </c>
      <c r="F763" s="247" t="s">
        <v>301</v>
      </c>
      <c r="G763" s="318">
        <v>10766000</v>
      </c>
      <c r="H763" s="318">
        <v>10766000</v>
      </c>
      <c r="I763" s="318">
        <v>10765522.17</v>
      </c>
      <c r="J763" s="337">
        <v>99.995561675645547</v>
      </c>
      <c r="K763" s="345">
        <f t="shared" si="11"/>
        <v>99.995561675645547</v>
      </c>
    </row>
    <row r="764" spans="1:11" ht="15" customHeight="1" x14ac:dyDescent="0.25">
      <c r="A764" s="317" t="s">
        <v>336</v>
      </c>
      <c r="B764" s="247" t="s">
        <v>191</v>
      </c>
      <c r="C764" s="247" t="s">
        <v>842</v>
      </c>
      <c r="D764" s="247" t="s">
        <v>831</v>
      </c>
      <c r="E764" s="247"/>
      <c r="F764" s="247"/>
      <c r="G764" s="318">
        <v>105333000</v>
      </c>
      <c r="H764" s="318">
        <v>137127000</v>
      </c>
      <c r="I764" s="318">
        <v>137124577.80000001</v>
      </c>
      <c r="J764" s="337">
        <v>130.18197317080117</v>
      </c>
      <c r="K764" s="345">
        <f t="shared" si="11"/>
        <v>99.998233608260961</v>
      </c>
    </row>
    <row r="765" spans="1:11" ht="23.25" customHeight="1" x14ac:dyDescent="0.25">
      <c r="A765" s="317" t="s">
        <v>604</v>
      </c>
      <c r="B765" s="247" t="s">
        <v>191</v>
      </c>
      <c r="C765" s="247" t="s">
        <v>842</v>
      </c>
      <c r="D765" s="247" t="s">
        <v>831</v>
      </c>
      <c r="E765" s="247" t="s">
        <v>220</v>
      </c>
      <c r="F765" s="247"/>
      <c r="G765" s="318">
        <v>105333000</v>
      </c>
      <c r="H765" s="318">
        <v>137127000</v>
      </c>
      <c r="I765" s="318">
        <v>137124577.80000001</v>
      </c>
      <c r="J765" s="337">
        <v>130.18197317080117</v>
      </c>
      <c r="K765" s="345">
        <f t="shared" si="11"/>
        <v>99.998233608260961</v>
      </c>
    </row>
    <row r="766" spans="1:11" ht="79.5" customHeight="1" x14ac:dyDescent="0.25">
      <c r="A766" s="317" t="s">
        <v>693</v>
      </c>
      <c r="B766" s="247" t="s">
        <v>191</v>
      </c>
      <c r="C766" s="247" t="s">
        <v>842</v>
      </c>
      <c r="D766" s="247" t="s">
        <v>831</v>
      </c>
      <c r="E766" s="247" t="s">
        <v>272</v>
      </c>
      <c r="F766" s="247"/>
      <c r="G766" s="318">
        <v>105333000</v>
      </c>
      <c r="H766" s="318">
        <v>137127000</v>
      </c>
      <c r="I766" s="318">
        <v>137124577.80000001</v>
      </c>
      <c r="J766" s="337">
        <v>130.18197317080117</v>
      </c>
      <c r="K766" s="345">
        <f t="shared" si="11"/>
        <v>99.998233608260961</v>
      </c>
    </row>
    <row r="767" spans="1:11" ht="102" customHeight="1" x14ac:dyDescent="0.25">
      <c r="A767" s="317" t="s">
        <v>1129</v>
      </c>
      <c r="B767" s="247" t="s">
        <v>191</v>
      </c>
      <c r="C767" s="247" t="s">
        <v>842</v>
      </c>
      <c r="D767" s="247" t="s">
        <v>831</v>
      </c>
      <c r="E767" s="247" t="s">
        <v>274</v>
      </c>
      <c r="F767" s="247"/>
      <c r="G767" s="318">
        <v>105333000</v>
      </c>
      <c r="H767" s="318">
        <v>137127000</v>
      </c>
      <c r="I767" s="318">
        <v>137124577.80000001</v>
      </c>
      <c r="J767" s="337">
        <v>130.18197317080117</v>
      </c>
      <c r="K767" s="345">
        <f t="shared" si="11"/>
        <v>99.998233608260961</v>
      </c>
    </row>
    <row r="768" spans="1:11" ht="23.25" customHeight="1" x14ac:dyDescent="0.25">
      <c r="A768" s="317" t="s">
        <v>298</v>
      </c>
      <c r="B768" s="247" t="s">
        <v>191</v>
      </c>
      <c r="C768" s="247" t="s">
        <v>842</v>
      </c>
      <c r="D768" s="247" t="s">
        <v>831</v>
      </c>
      <c r="E768" s="247" t="s">
        <v>590</v>
      </c>
      <c r="F768" s="247" t="s">
        <v>299</v>
      </c>
      <c r="G768" s="318">
        <v>105333000</v>
      </c>
      <c r="H768" s="318">
        <v>137127000</v>
      </c>
      <c r="I768" s="318">
        <v>137124577.80000001</v>
      </c>
      <c r="J768" s="337">
        <v>130.18197317080117</v>
      </c>
      <c r="K768" s="345">
        <f t="shared" si="11"/>
        <v>99.998233608260961</v>
      </c>
    </row>
    <row r="769" spans="1:11" ht="45.75" customHeight="1" thickBot="1" x14ac:dyDescent="0.3">
      <c r="A769" s="330" t="s">
        <v>300</v>
      </c>
      <c r="B769" s="331" t="s">
        <v>191</v>
      </c>
      <c r="C769" s="331" t="s">
        <v>842</v>
      </c>
      <c r="D769" s="331" t="s">
        <v>831</v>
      </c>
      <c r="E769" s="331" t="s">
        <v>590</v>
      </c>
      <c r="F769" s="331" t="s">
        <v>301</v>
      </c>
      <c r="G769" s="332">
        <v>105333000</v>
      </c>
      <c r="H769" s="332">
        <v>137127000</v>
      </c>
      <c r="I769" s="332">
        <v>137124577.80000001</v>
      </c>
      <c r="J769" s="339">
        <v>130.18197317080117</v>
      </c>
      <c r="K769" s="348">
        <f t="shared" si="11"/>
        <v>99.998233608260961</v>
      </c>
    </row>
    <row r="770" spans="1:11" ht="12" customHeight="1" thickBot="1" x14ac:dyDescent="0.3">
      <c r="A770" s="430" t="s">
        <v>857</v>
      </c>
      <c r="B770" s="431"/>
      <c r="C770" s="431"/>
      <c r="D770" s="431"/>
      <c r="E770" s="431"/>
      <c r="F770" s="432"/>
      <c r="G770" s="319">
        <v>14593760020</v>
      </c>
      <c r="H770" s="319">
        <v>15641748550.809999</v>
      </c>
      <c r="I770" s="319">
        <v>15155339717.49</v>
      </c>
      <c r="J770" s="333">
        <v>103.84808093815703</v>
      </c>
      <c r="K770" s="333">
        <f t="shared" si="11"/>
        <v>96.890316758769202</v>
      </c>
    </row>
    <row r="771" spans="1:11" ht="11.25" customHeight="1" x14ac:dyDescent="0.25">
      <c r="A771" s="320"/>
      <c r="B771" s="320"/>
      <c r="C771" s="320"/>
      <c r="D771" s="320"/>
      <c r="E771" s="320"/>
      <c r="F771" s="320"/>
      <c r="G771" s="320"/>
      <c r="H771" s="320"/>
      <c r="I771" s="320"/>
      <c r="J771" s="340"/>
      <c r="K771" s="320"/>
    </row>
    <row r="772" spans="1:11" ht="11.25" customHeight="1" x14ac:dyDescent="0.25">
      <c r="A772" s="320"/>
      <c r="B772" s="320"/>
      <c r="C772" s="320"/>
      <c r="D772" s="320"/>
      <c r="E772" s="320"/>
      <c r="F772" s="320"/>
      <c r="G772" s="320"/>
      <c r="H772" s="320"/>
      <c r="I772" s="320"/>
      <c r="J772" s="340"/>
      <c r="K772" s="320"/>
    </row>
    <row r="1772" ht="102" customHeight="1" x14ac:dyDescent="0.25"/>
    <row r="1773" ht="113.25" customHeight="1" x14ac:dyDescent="0.25"/>
    <row r="1774" ht="23.25" customHeight="1" x14ac:dyDescent="0.25"/>
    <row r="1775" ht="45.75" customHeight="1" x14ac:dyDescent="0.25"/>
    <row r="1776" ht="124.5" customHeight="1" x14ac:dyDescent="0.25"/>
    <row r="1777" ht="23.25" customHeight="1" x14ac:dyDescent="0.25"/>
    <row r="1778" ht="45.75" customHeight="1" x14ac:dyDescent="0.25"/>
    <row r="1779" ht="12" customHeight="1" x14ac:dyDescent="0.25"/>
    <row r="1780" ht="11.25" customHeight="1" x14ac:dyDescent="0.25"/>
  </sheetData>
  <mergeCells count="5">
    <mergeCell ref="A5:K5"/>
    <mergeCell ref="A6:K6"/>
    <mergeCell ref="A770:F770"/>
    <mergeCell ref="J2:L2"/>
    <mergeCell ref="J3:L3"/>
  </mergeCells>
  <pageMargins left="0.70866141732283472" right="0.70866141732283472" top="0.74803149606299213" bottom="0.74803149606299213" header="0.31496062992125984" footer="0.31496062992125984"/>
  <pageSetup paperSize="9" scale="51" firstPageNumber="45" fitToHeight="0" orientation="portrait" useFirstPageNumber="1" r:id="rId1"/>
  <headerFooter>
    <oddFooter>Страница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7"/>
  <sheetViews>
    <sheetView view="pageBreakPreview" zoomScaleNormal="100" zoomScaleSheetLayoutView="100" workbookViewId="0">
      <selection activeCell="A6" sqref="A6:H7"/>
    </sheetView>
  </sheetViews>
  <sheetFormatPr defaultRowHeight="15" x14ac:dyDescent="0.25"/>
  <cols>
    <col min="1" max="1" width="28.28515625" customWidth="1"/>
    <col min="2" max="3" width="11.42578125" customWidth="1"/>
    <col min="4" max="6" width="16.7109375" customWidth="1"/>
    <col min="7" max="7" width="18" customWidth="1"/>
    <col min="8" max="8" width="17.85546875" customWidth="1"/>
  </cols>
  <sheetData>
    <row r="1" spans="1:9" x14ac:dyDescent="0.25">
      <c r="G1" s="342" t="s">
        <v>1360</v>
      </c>
      <c r="H1" s="342"/>
      <c r="I1" s="212"/>
    </row>
    <row r="2" spans="1:9" x14ac:dyDescent="0.25">
      <c r="G2" s="428" t="s">
        <v>767</v>
      </c>
      <c r="H2" s="428"/>
      <c r="I2" s="428"/>
    </row>
    <row r="3" spans="1:9" x14ac:dyDescent="0.25">
      <c r="G3" s="428" t="s">
        <v>1364</v>
      </c>
      <c r="H3" s="428"/>
      <c r="I3" s="428"/>
    </row>
    <row r="5" spans="1:9" x14ac:dyDescent="0.25">
      <c r="A5" s="429" t="s">
        <v>1395</v>
      </c>
      <c r="B5" s="429"/>
      <c r="C5" s="429"/>
      <c r="D5" s="429"/>
      <c r="E5" s="429"/>
      <c r="F5" s="429"/>
      <c r="G5" s="429"/>
      <c r="H5" s="429"/>
    </row>
    <row r="6" spans="1:9" x14ac:dyDescent="0.25">
      <c r="A6" s="433" t="s">
        <v>1563</v>
      </c>
      <c r="B6" s="433"/>
      <c r="C6" s="433"/>
      <c r="D6" s="433"/>
      <c r="E6" s="433"/>
      <c r="F6" s="433"/>
      <c r="G6" s="433"/>
      <c r="H6" s="433"/>
    </row>
    <row r="7" spans="1:9" ht="12.75" customHeight="1" thickBot="1" x14ac:dyDescent="0.3">
      <c r="A7" s="434"/>
      <c r="B7" s="434"/>
      <c r="C7" s="434"/>
      <c r="D7" s="434"/>
      <c r="E7" s="434"/>
      <c r="F7" s="434"/>
      <c r="G7" s="434"/>
      <c r="H7" s="434"/>
    </row>
    <row r="8" spans="1:9" ht="102" customHeight="1" thickBot="1" x14ac:dyDescent="0.3">
      <c r="A8" s="314" t="s">
        <v>203</v>
      </c>
      <c r="B8" s="314" t="s">
        <v>204</v>
      </c>
      <c r="C8" s="314" t="s">
        <v>205</v>
      </c>
      <c r="D8" s="315" t="s">
        <v>170</v>
      </c>
      <c r="E8" s="314" t="s">
        <v>826</v>
      </c>
      <c r="F8" s="314" t="s">
        <v>827</v>
      </c>
      <c r="G8" s="314" t="s">
        <v>714</v>
      </c>
      <c r="H8" s="314" t="s">
        <v>1469</v>
      </c>
    </row>
    <row r="9" spans="1:9" ht="12" customHeight="1" thickBot="1" x14ac:dyDescent="0.3">
      <c r="A9" s="316">
        <v>1</v>
      </c>
      <c r="B9" s="316">
        <v>2</v>
      </c>
      <c r="C9" s="316">
        <v>3</v>
      </c>
      <c r="D9" s="316">
        <v>4</v>
      </c>
      <c r="E9" s="316">
        <v>5</v>
      </c>
      <c r="F9" s="316">
        <v>6</v>
      </c>
      <c r="G9" s="316">
        <v>7</v>
      </c>
      <c r="H9" s="316">
        <v>8</v>
      </c>
    </row>
    <row r="10" spans="1:9" ht="23.25" customHeight="1" x14ac:dyDescent="0.25">
      <c r="A10" s="349" t="s">
        <v>690</v>
      </c>
      <c r="B10" s="350" t="s">
        <v>316</v>
      </c>
      <c r="C10" s="350"/>
      <c r="D10" s="351">
        <v>2436700</v>
      </c>
      <c r="E10" s="351">
        <v>2436700</v>
      </c>
      <c r="F10" s="351">
        <v>1800637.88</v>
      </c>
      <c r="G10" s="352">
        <f>F10/D10*100</f>
        <v>73.896576517421096</v>
      </c>
      <c r="H10" s="347">
        <f>F10/E10*100</f>
        <v>73.896576517421096</v>
      </c>
    </row>
    <row r="11" spans="1:9" ht="45.75" customHeight="1" x14ac:dyDescent="0.25">
      <c r="A11" s="317" t="s">
        <v>691</v>
      </c>
      <c r="B11" s="247" t="s">
        <v>692</v>
      </c>
      <c r="C11" s="247"/>
      <c r="D11" s="318">
        <v>2436700</v>
      </c>
      <c r="E11" s="318">
        <v>2436700</v>
      </c>
      <c r="F11" s="318">
        <v>1800637.88</v>
      </c>
      <c r="G11" s="337">
        <v>73.896576517421096</v>
      </c>
      <c r="H11" s="345">
        <f t="shared" ref="H11:H74" si="0">F11/E11*100</f>
        <v>73.896576517421096</v>
      </c>
    </row>
    <row r="12" spans="1:9" ht="45.75" customHeight="1" x14ac:dyDescent="0.25">
      <c r="A12" s="317" t="s">
        <v>1113</v>
      </c>
      <c r="B12" s="247" t="s">
        <v>1114</v>
      </c>
      <c r="C12" s="247"/>
      <c r="D12" s="318">
        <v>2436700</v>
      </c>
      <c r="E12" s="318">
        <v>2436700</v>
      </c>
      <c r="F12" s="318">
        <v>1800637.88</v>
      </c>
      <c r="G12" s="337">
        <v>73.896576517421096</v>
      </c>
      <c r="H12" s="345">
        <f t="shared" si="0"/>
        <v>73.896576517421096</v>
      </c>
    </row>
    <row r="13" spans="1:9" ht="23.25" customHeight="1" x14ac:dyDescent="0.25">
      <c r="A13" s="317" t="s">
        <v>298</v>
      </c>
      <c r="B13" s="247" t="s">
        <v>1115</v>
      </c>
      <c r="C13" s="247" t="s">
        <v>299</v>
      </c>
      <c r="D13" s="318">
        <v>2436700</v>
      </c>
      <c r="E13" s="318">
        <v>2436700</v>
      </c>
      <c r="F13" s="318">
        <v>1800637.88</v>
      </c>
      <c r="G13" s="337">
        <v>73.896576517421096</v>
      </c>
      <c r="H13" s="345">
        <f t="shared" si="0"/>
        <v>73.896576517421096</v>
      </c>
    </row>
    <row r="14" spans="1:9" ht="45.75" customHeight="1" x14ac:dyDescent="0.25">
      <c r="A14" s="317" t="s">
        <v>300</v>
      </c>
      <c r="B14" s="247" t="s">
        <v>1115</v>
      </c>
      <c r="C14" s="247" t="s">
        <v>301</v>
      </c>
      <c r="D14" s="318">
        <v>2436700</v>
      </c>
      <c r="E14" s="318">
        <v>2436700</v>
      </c>
      <c r="F14" s="318">
        <v>1800637.88</v>
      </c>
      <c r="G14" s="337">
        <v>73.896576517421096</v>
      </c>
      <c r="H14" s="345">
        <f t="shared" si="0"/>
        <v>73.896576517421096</v>
      </c>
    </row>
    <row r="15" spans="1:9" ht="23.25" customHeight="1" x14ac:dyDescent="0.25">
      <c r="A15" s="317" t="s">
        <v>967</v>
      </c>
      <c r="B15" s="247" t="s">
        <v>289</v>
      </c>
      <c r="C15" s="247"/>
      <c r="D15" s="318">
        <v>1093189460</v>
      </c>
      <c r="E15" s="318">
        <v>952974643.02999997</v>
      </c>
      <c r="F15" s="318">
        <v>949394870.35000002</v>
      </c>
      <c r="G15" s="337">
        <v>86.846324913341192</v>
      </c>
      <c r="H15" s="345">
        <f t="shared" si="0"/>
        <v>99.624358034478448</v>
      </c>
    </row>
    <row r="16" spans="1:9" ht="23.25" customHeight="1" x14ac:dyDescent="0.25">
      <c r="A16" s="317" t="s">
        <v>1094</v>
      </c>
      <c r="B16" s="247" t="s">
        <v>296</v>
      </c>
      <c r="C16" s="247"/>
      <c r="D16" s="318">
        <v>7585000</v>
      </c>
      <c r="E16" s="318">
        <v>8781520</v>
      </c>
      <c r="F16" s="318">
        <v>8781520</v>
      </c>
      <c r="G16" s="337">
        <v>115.77481872116017</v>
      </c>
      <c r="H16" s="345">
        <f t="shared" si="0"/>
        <v>100</v>
      </c>
    </row>
    <row r="17" spans="1:8" ht="45.75" customHeight="1" x14ac:dyDescent="0.25">
      <c r="A17" s="317" t="s">
        <v>682</v>
      </c>
      <c r="B17" s="247" t="s">
        <v>297</v>
      </c>
      <c r="C17" s="247"/>
      <c r="D17" s="318">
        <v>7585000</v>
      </c>
      <c r="E17" s="318">
        <v>8456500</v>
      </c>
      <c r="F17" s="318">
        <v>8456500</v>
      </c>
      <c r="G17" s="337">
        <v>111.48978246539222</v>
      </c>
      <c r="H17" s="345">
        <f t="shared" si="0"/>
        <v>100</v>
      </c>
    </row>
    <row r="18" spans="1:8" ht="57" customHeight="1" x14ac:dyDescent="0.25">
      <c r="A18" s="317" t="s">
        <v>236</v>
      </c>
      <c r="B18" s="247" t="s">
        <v>585</v>
      </c>
      <c r="C18" s="247" t="s">
        <v>237</v>
      </c>
      <c r="D18" s="318">
        <v>7585000</v>
      </c>
      <c r="E18" s="318">
        <v>8456500</v>
      </c>
      <c r="F18" s="318">
        <v>8456500</v>
      </c>
      <c r="G18" s="337">
        <v>111.48978246539222</v>
      </c>
      <c r="H18" s="345">
        <f t="shared" si="0"/>
        <v>100</v>
      </c>
    </row>
    <row r="19" spans="1:8" ht="23.25" customHeight="1" x14ac:dyDescent="0.25">
      <c r="A19" s="317" t="s">
        <v>238</v>
      </c>
      <c r="B19" s="247" t="s">
        <v>585</v>
      </c>
      <c r="C19" s="247" t="s">
        <v>239</v>
      </c>
      <c r="D19" s="318">
        <v>7585000</v>
      </c>
      <c r="E19" s="318">
        <v>8456500</v>
      </c>
      <c r="F19" s="318">
        <v>8456500</v>
      </c>
      <c r="G19" s="337">
        <v>111.48978246539222</v>
      </c>
      <c r="H19" s="345">
        <f t="shared" si="0"/>
        <v>100</v>
      </c>
    </row>
    <row r="20" spans="1:8" ht="102" customHeight="1" x14ac:dyDescent="0.25">
      <c r="A20" s="317" t="s">
        <v>1095</v>
      </c>
      <c r="B20" s="247" t="s">
        <v>1096</v>
      </c>
      <c r="C20" s="247"/>
      <c r="D20" s="318">
        <v>0</v>
      </c>
      <c r="E20" s="318">
        <v>325020</v>
      </c>
      <c r="F20" s="318">
        <v>325020</v>
      </c>
      <c r="G20" s="337">
        <v>0</v>
      </c>
      <c r="H20" s="345">
        <f t="shared" si="0"/>
        <v>100</v>
      </c>
    </row>
    <row r="21" spans="1:8" ht="57" customHeight="1" x14ac:dyDescent="0.25">
      <c r="A21" s="317" t="s">
        <v>236</v>
      </c>
      <c r="B21" s="247" t="s">
        <v>1097</v>
      </c>
      <c r="C21" s="247" t="s">
        <v>237</v>
      </c>
      <c r="D21" s="318">
        <v>0</v>
      </c>
      <c r="E21" s="318">
        <v>325020</v>
      </c>
      <c r="F21" s="318">
        <v>325020</v>
      </c>
      <c r="G21" s="337">
        <v>0</v>
      </c>
      <c r="H21" s="345">
        <f t="shared" si="0"/>
        <v>100</v>
      </c>
    </row>
    <row r="22" spans="1:8" ht="23.25" customHeight="1" x14ac:dyDescent="0.25">
      <c r="A22" s="317" t="s">
        <v>238</v>
      </c>
      <c r="B22" s="247" t="s">
        <v>1097</v>
      </c>
      <c r="C22" s="247" t="s">
        <v>239</v>
      </c>
      <c r="D22" s="318">
        <v>0</v>
      </c>
      <c r="E22" s="318">
        <v>325020</v>
      </c>
      <c r="F22" s="318">
        <v>325020</v>
      </c>
      <c r="G22" s="337">
        <v>0</v>
      </c>
      <c r="H22" s="345">
        <f t="shared" si="0"/>
        <v>100</v>
      </c>
    </row>
    <row r="23" spans="1:8" ht="23.25" customHeight="1" x14ac:dyDescent="0.25">
      <c r="A23" s="317" t="s">
        <v>1098</v>
      </c>
      <c r="B23" s="247" t="s">
        <v>304</v>
      </c>
      <c r="C23" s="247"/>
      <c r="D23" s="318">
        <v>81354950</v>
      </c>
      <c r="E23" s="318">
        <v>94409254.25</v>
      </c>
      <c r="F23" s="318">
        <v>94409254.25</v>
      </c>
      <c r="G23" s="337">
        <v>116.04610936396618</v>
      </c>
      <c r="H23" s="345">
        <f t="shared" si="0"/>
        <v>100</v>
      </c>
    </row>
    <row r="24" spans="1:8" ht="68.25" customHeight="1" x14ac:dyDescent="0.25">
      <c r="A24" s="317" t="s">
        <v>683</v>
      </c>
      <c r="B24" s="247" t="s">
        <v>306</v>
      </c>
      <c r="C24" s="247"/>
      <c r="D24" s="318">
        <v>81354950</v>
      </c>
      <c r="E24" s="318">
        <v>90062344.329999998</v>
      </c>
      <c r="F24" s="318">
        <v>90062344.329999998</v>
      </c>
      <c r="G24" s="337">
        <v>110.70296808000005</v>
      </c>
      <c r="H24" s="345">
        <f t="shared" si="0"/>
        <v>100</v>
      </c>
    </row>
    <row r="25" spans="1:8" ht="57" customHeight="1" x14ac:dyDescent="0.25">
      <c r="A25" s="317" t="s">
        <v>236</v>
      </c>
      <c r="B25" s="247" t="s">
        <v>586</v>
      </c>
      <c r="C25" s="247" t="s">
        <v>237</v>
      </c>
      <c r="D25" s="318">
        <v>81354950</v>
      </c>
      <c r="E25" s="318">
        <v>90062344.329999998</v>
      </c>
      <c r="F25" s="318">
        <v>90062344.329999998</v>
      </c>
      <c r="G25" s="337">
        <v>110.70296808000005</v>
      </c>
      <c r="H25" s="345">
        <f t="shared" si="0"/>
        <v>100</v>
      </c>
    </row>
    <row r="26" spans="1:8" ht="23.25" customHeight="1" x14ac:dyDescent="0.25">
      <c r="A26" s="317" t="s">
        <v>238</v>
      </c>
      <c r="B26" s="247" t="s">
        <v>586</v>
      </c>
      <c r="C26" s="247" t="s">
        <v>239</v>
      </c>
      <c r="D26" s="318">
        <v>81354950</v>
      </c>
      <c r="E26" s="318">
        <v>90062344.329999998</v>
      </c>
      <c r="F26" s="318">
        <v>90062344.329999998</v>
      </c>
      <c r="G26" s="337">
        <v>110.70296808000005</v>
      </c>
      <c r="H26" s="345">
        <f t="shared" si="0"/>
        <v>100</v>
      </c>
    </row>
    <row r="27" spans="1:8" ht="102" customHeight="1" x14ac:dyDescent="0.25">
      <c r="A27" s="317" t="s">
        <v>1099</v>
      </c>
      <c r="B27" s="247" t="s">
        <v>1100</v>
      </c>
      <c r="C27" s="247"/>
      <c r="D27" s="318">
        <v>0</v>
      </c>
      <c r="E27" s="318">
        <v>4346909.92</v>
      </c>
      <c r="F27" s="318">
        <v>4346909.92</v>
      </c>
      <c r="G27" s="337">
        <v>0</v>
      </c>
      <c r="H27" s="345">
        <f t="shared" si="0"/>
        <v>100</v>
      </c>
    </row>
    <row r="28" spans="1:8" ht="57" customHeight="1" x14ac:dyDescent="0.25">
      <c r="A28" s="317" t="s">
        <v>236</v>
      </c>
      <c r="B28" s="247" t="s">
        <v>1101</v>
      </c>
      <c r="C28" s="247" t="s">
        <v>237</v>
      </c>
      <c r="D28" s="318">
        <v>0</v>
      </c>
      <c r="E28" s="318">
        <v>4346909.92</v>
      </c>
      <c r="F28" s="318">
        <v>4346909.92</v>
      </c>
      <c r="G28" s="337">
        <v>0</v>
      </c>
      <c r="H28" s="345">
        <f t="shared" si="0"/>
        <v>100</v>
      </c>
    </row>
    <row r="29" spans="1:8" ht="23.25" customHeight="1" x14ac:dyDescent="0.25">
      <c r="A29" s="317" t="s">
        <v>238</v>
      </c>
      <c r="B29" s="247" t="s">
        <v>1101</v>
      </c>
      <c r="C29" s="247" t="s">
        <v>239</v>
      </c>
      <c r="D29" s="318">
        <v>0</v>
      </c>
      <c r="E29" s="318">
        <v>4346909.92</v>
      </c>
      <c r="F29" s="318">
        <v>4346909.92</v>
      </c>
      <c r="G29" s="337">
        <v>0</v>
      </c>
      <c r="H29" s="345">
        <f t="shared" si="0"/>
        <v>100</v>
      </c>
    </row>
    <row r="30" spans="1:8" ht="68.25" customHeight="1" x14ac:dyDescent="0.25">
      <c r="A30" s="317" t="s">
        <v>1102</v>
      </c>
      <c r="B30" s="247" t="s">
        <v>309</v>
      </c>
      <c r="C30" s="247"/>
      <c r="D30" s="318">
        <v>409048600</v>
      </c>
      <c r="E30" s="318">
        <v>540285268.77999997</v>
      </c>
      <c r="F30" s="318">
        <v>540066973.25999999</v>
      </c>
      <c r="G30" s="337">
        <v>132.03002608003058</v>
      </c>
      <c r="H30" s="345">
        <f t="shared" si="0"/>
        <v>99.959596248016737</v>
      </c>
    </row>
    <row r="31" spans="1:8" ht="45.75" customHeight="1" x14ac:dyDescent="0.25">
      <c r="A31" s="317" t="s">
        <v>684</v>
      </c>
      <c r="B31" s="247" t="s">
        <v>1103</v>
      </c>
      <c r="C31" s="247"/>
      <c r="D31" s="318">
        <v>303412300</v>
      </c>
      <c r="E31" s="318">
        <v>362312640</v>
      </c>
      <c r="F31" s="318">
        <v>362094345.79000002</v>
      </c>
      <c r="G31" s="337">
        <v>119.34069442471515</v>
      </c>
      <c r="H31" s="345">
        <f t="shared" si="0"/>
        <v>99.939749766941617</v>
      </c>
    </row>
    <row r="32" spans="1:8" ht="57" customHeight="1" x14ac:dyDescent="0.25">
      <c r="A32" s="317" t="s">
        <v>236</v>
      </c>
      <c r="B32" s="247" t="s">
        <v>1104</v>
      </c>
      <c r="C32" s="247" t="s">
        <v>237</v>
      </c>
      <c r="D32" s="318">
        <v>303412300</v>
      </c>
      <c r="E32" s="318">
        <v>362312640</v>
      </c>
      <c r="F32" s="318">
        <v>362094345.79000002</v>
      </c>
      <c r="G32" s="337">
        <v>119.34069442471515</v>
      </c>
      <c r="H32" s="345">
        <f t="shared" si="0"/>
        <v>99.939749766941617</v>
      </c>
    </row>
    <row r="33" spans="1:8" ht="23.25" customHeight="1" x14ac:dyDescent="0.25">
      <c r="A33" s="317" t="s">
        <v>238</v>
      </c>
      <c r="B33" s="247" t="s">
        <v>1104</v>
      </c>
      <c r="C33" s="247" t="s">
        <v>239</v>
      </c>
      <c r="D33" s="318">
        <v>303412300</v>
      </c>
      <c r="E33" s="318">
        <v>359312640</v>
      </c>
      <c r="F33" s="318">
        <v>359094345.79000002</v>
      </c>
      <c r="G33" s="337">
        <v>118.35194083759954</v>
      </c>
      <c r="H33" s="345">
        <f t="shared" si="0"/>
        <v>99.939246721184091</v>
      </c>
    </row>
    <row r="34" spans="1:8" ht="23.25" customHeight="1" x14ac:dyDescent="0.25">
      <c r="A34" s="317" t="s">
        <v>290</v>
      </c>
      <c r="B34" s="247" t="s">
        <v>1104</v>
      </c>
      <c r="C34" s="247" t="s">
        <v>291</v>
      </c>
      <c r="D34" s="318">
        <v>0</v>
      </c>
      <c r="E34" s="318">
        <v>3000000</v>
      </c>
      <c r="F34" s="318">
        <v>3000000</v>
      </c>
      <c r="G34" s="337">
        <v>0</v>
      </c>
      <c r="H34" s="345">
        <f t="shared" si="0"/>
        <v>100</v>
      </c>
    </row>
    <row r="35" spans="1:8" ht="113.25" customHeight="1" x14ac:dyDescent="0.25">
      <c r="A35" s="317" t="s">
        <v>1105</v>
      </c>
      <c r="B35" s="247" t="s">
        <v>314</v>
      </c>
      <c r="C35" s="247"/>
      <c r="D35" s="318">
        <v>0</v>
      </c>
      <c r="E35" s="318">
        <v>27464253.609999999</v>
      </c>
      <c r="F35" s="318">
        <v>27464252.300000001</v>
      </c>
      <c r="G35" s="337">
        <v>0</v>
      </c>
      <c r="H35" s="345">
        <f t="shared" si="0"/>
        <v>99.999995230163492</v>
      </c>
    </row>
    <row r="36" spans="1:8" ht="45.75" customHeight="1" x14ac:dyDescent="0.25">
      <c r="A36" s="317" t="s">
        <v>211</v>
      </c>
      <c r="B36" s="247" t="s">
        <v>1106</v>
      </c>
      <c r="C36" s="247" t="s">
        <v>212</v>
      </c>
      <c r="D36" s="318">
        <v>0</v>
      </c>
      <c r="E36" s="318">
        <v>17722810</v>
      </c>
      <c r="F36" s="318">
        <v>17722809.079999998</v>
      </c>
      <c r="G36" s="337">
        <v>0</v>
      </c>
      <c r="H36" s="345">
        <f t="shared" si="0"/>
        <v>99.999994808949594</v>
      </c>
    </row>
    <row r="37" spans="1:8" ht="45.75" customHeight="1" x14ac:dyDescent="0.25">
      <c r="A37" s="317" t="s">
        <v>213</v>
      </c>
      <c r="B37" s="247" t="s">
        <v>1106</v>
      </c>
      <c r="C37" s="247" t="s">
        <v>214</v>
      </c>
      <c r="D37" s="318">
        <v>0</v>
      </c>
      <c r="E37" s="318">
        <v>17722810</v>
      </c>
      <c r="F37" s="318">
        <v>17722809.079999998</v>
      </c>
      <c r="G37" s="337">
        <v>0</v>
      </c>
      <c r="H37" s="345">
        <f t="shared" si="0"/>
        <v>99.999994808949594</v>
      </c>
    </row>
    <row r="38" spans="1:8" ht="57" customHeight="1" x14ac:dyDescent="0.25">
      <c r="A38" s="317" t="s">
        <v>236</v>
      </c>
      <c r="B38" s="247" t="s">
        <v>1106</v>
      </c>
      <c r="C38" s="247" t="s">
        <v>237</v>
      </c>
      <c r="D38" s="318">
        <v>0</v>
      </c>
      <c r="E38" s="318">
        <v>9741443.6099999994</v>
      </c>
      <c r="F38" s="318">
        <v>9741443.2200000007</v>
      </c>
      <c r="G38" s="337">
        <v>0</v>
      </c>
      <c r="H38" s="345">
        <f t="shared" si="0"/>
        <v>99.999995996486618</v>
      </c>
    </row>
    <row r="39" spans="1:8" ht="23.25" customHeight="1" x14ac:dyDescent="0.25">
      <c r="A39" s="317" t="s">
        <v>238</v>
      </c>
      <c r="B39" s="247" t="s">
        <v>1106</v>
      </c>
      <c r="C39" s="247" t="s">
        <v>239</v>
      </c>
      <c r="D39" s="318">
        <v>0</v>
      </c>
      <c r="E39" s="318">
        <v>9741443.6099999994</v>
      </c>
      <c r="F39" s="318">
        <v>9741443.2200000007</v>
      </c>
      <c r="G39" s="337">
        <v>0</v>
      </c>
      <c r="H39" s="345">
        <f t="shared" si="0"/>
        <v>99.999995996486618</v>
      </c>
    </row>
    <row r="40" spans="1:8" ht="57" customHeight="1" x14ac:dyDescent="0.25">
      <c r="A40" s="317" t="s">
        <v>855</v>
      </c>
      <c r="B40" s="247" t="s">
        <v>1107</v>
      </c>
      <c r="C40" s="247"/>
      <c r="D40" s="318">
        <v>105636300</v>
      </c>
      <c r="E40" s="318">
        <v>124579575.17</v>
      </c>
      <c r="F40" s="318">
        <v>124579575.17</v>
      </c>
      <c r="G40" s="337">
        <v>117.93254323561125</v>
      </c>
      <c r="H40" s="345">
        <f t="shared" si="0"/>
        <v>100</v>
      </c>
    </row>
    <row r="41" spans="1:8" ht="57" customHeight="1" x14ac:dyDescent="0.25">
      <c r="A41" s="317" t="s">
        <v>236</v>
      </c>
      <c r="B41" s="247" t="s">
        <v>1108</v>
      </c>
      <c r="C41" s="247" t="s">
        <v>237</v>
      </c>
      <c r="D41" s="318">
        <v>105636300</v>
      </c>
      <c r="E41" s="318">
        <v>124579575.17</v>
      </c>
      <c r="F41" s="318">
        <v>124579575.17</v>
      </c>
      <c r="G41" s="337">
        <v>117.93254323561125</v>
      </c>
      <c r="H41" s="345">
        <f t="shared" si="0"/>
        <v>100</v>
      </c>
    </row>
    <row r="42" spans="1:8" ht="23.25" customHeight="1" x14ac:dyDescent="0.25">
      <c r="A42" s="317" t="s">
        <v>290</v>
      </c>
      <c r="B42" s="247" t="s">
        <v>1108</v>
      </c>
      <c r="C42" s="247" t="s">
        <v>291</v>
      </c>
      <c r="D42" s="318">
        <v>105636300</v>
      </c>
      <c r="E42" s="318">
        <v>124579575.17</v>
      </c>
      <c r="F42" s="318">
        <v>124579575.17</v>
      </c>
      <c r="G42" s="337">
        <v>117.93254323561125</v>
      </c>
      <c r="H42" s="345">
        <f t="shared" si="0"/>
        <v>100</v>
      </c>
    </row>
    <row r="43" spans="1:8" ht="57" customHeight="1" x14ac:dyDescent="0.25">
      <c r="A43" s="317" t="s">
        <v>1109</v>
      </c>
      <c r="B43" s="247" t="s">
        <v>1110</v>
      </c>
      <c r="C43" s="247"/>
      <c r="D43" s="318">
        <v>0</v>
      </c>
      <c r="E43" s="318">
        <v>25928800</v>
      </c>
      <c r="F43" s="318">
        <v>25928800</v>
      </c>
      <c r="G43" s="337">
        <v>0</v>
      </c>
      <c r="H43" s="345">
        <f t="shared" si="0"/>
        <v>100</v>
      </c>
    </row>
    <row r="44" spans="1:8" ht="57" customHeight="1" x14ac:dyDescent="0.25">
      <c r="A44" s="317" t="s">
        <v>236</v>
      </c>
      <c r="B44" s="247" t="s">
        <v>1451</v>
      </c>
      <c r="C44" s="247" t="s">
        <v>237</v>
      </c>
      <c r="D44" s="318">
        <v>0</v>
      </c>
      <c r="E44" s="318">
        <v>25928800</v>
      </c>
      <c r="F44" s="318">
        <v>25928800</v>
      </c>
      <c r="G44" s="337">
        <v>0</v>
      </c>
      <c r="H44" s="345">
        <f t="shared" si="0"/>
        <v>100</v>
      </c>
    </row>
    <row r="45" spans="1:8" ht="23.25" customHeight="1" x14ac:dyDescent="0.25">
      <c r="A45" s="317" t="s">
        <v>238</v>
      </c>
      <c r="B45" s="247" t="s">
        <v>1451</v>
      </c>
      <c r="C45" s="247" t="s">
        <v>239</v>
      </c>
      <c r="D45" s="318">
        <v>0</v>
      </c>
      <c r="E45" s="318">
        <v>20427900</v>
      </c>
      <c r="F45" s="318">
        <v>20427900</v>
      </c>
      <c r="G45" s="337">
        <v>0</v>
      </c>
      <c r="H45" s="345">
        <f t="shared" si="0"/>
        <v>100</v>
      </c>
    </row>
    <row r="46" spans="1:8" ht="23.25" customHeight="1" x14ac:dyDescent="0.25">
      <c r="A46" s="317" t="s">
        <v>290</v>
      </c>
      <c r="B46" s="247" t="s">
        <v>1451</v>
      </c>
      <c r="C46" s="247" t="s">
        <v>291</v>
      </c>
      <c r="D46" s="318">
        <v>0</v>
      </c>
      <c r="E46" s="318">
        <v>5500900</v>
      </c>
      <c r="F46" s="318">
        <v>5500900</v>
      </c>
      <c r="G46" s="337">
        <v>0</v>
      </c>
      <c r="H46" s="345">
        <f t="shared" si="0"/>
        <v>100</v>
      </c>
    </row>
    <row r="47" spans="1:8" ht="45.75" customHeight="1" x14ac:dyDescent="0.25">
      <c r="A47" s="317" t="s">
        <v>1073</v>
      </c>
      <c r="B47" s="247" t="s">
        <v>685</v>
      </c>
      <c r="C47" s="247"/>
      <c r="D47" s="318">
        <v>303765910</v>
      </c>
      <c r="E47" s="318">
        <v>443000</v>
      </c>
      <c r="F47" s="318">
        <v>443000</v>
      </c>
      <c r="G47" s="337">
        <v>0.14583598271445272</v>
      </c>
      <c r="H47" s="345">
        <f t="shared" si="0"/>
        <v>100</v>
      </c>
    </row>
    <row r="48" spans="1:8" ht="23.25" customHeight="1" x14ac:dyDescent="0.25">
      <c r="A48" s="317" t="s">
        <v>1452</v>
      </c>
      <c r="B48" s="247" t="s">
        <v>1453</v>
      </c>
      <c r="C48" s="247"/>
      <c r="D48" s="318">
        <v>0</v>
      </c>
      <c r="E48" s="318">
        <v>443000</v>
      </c>
      <c r="F48" s="318">
        <v>443000</v>
      </c>
      <c r="G48" s="337">
        <v>0</v>
      </c>
      <c r="H48" s="345">
        <f t="shared" si="0"/>
        <v>100</v>
      </c>
    </row>
    <row r="49" spans="1:8" ht="57" customHeight="1" x14ac:dyDescent="0.25">
      <c r="A49" s="317" t="s">
        <v>236</v>
      </c>
      <c r="B49" s="247" t="s">
        <v>1454</v>
      </c>
      <c r="C49" s="247" t="s">
        <v>237</v>
      </c>
      <c r="D49" s="318">
        <v>0</v>
      </c>
      <c r="E49" s="318">
        <v>443000</v>
      </c>
      <c r="F49" s="318">
        <v>443000</v>
      </c>
      <c r="G49" s="337">
        <v>0</v>
      </c>
      <c r="H49" s="345">
        <f t="shared" si="0"/>
        <v>100</v>
      </c>
    </row>
    <row r="50" spans="1:8" ht="23.25" customHeight="1" x14ac:dyDescent="0.25">
      <c r="A50" s="317" t="s">
        <v>238</v>
      </c>
      <c r="B50" s="247" t="s">
        <v>1454</v>
      </c>
      <c r="C50" s="247" t="s">
        <v>239</v>
      </c>
      <c r="D50" s="318">
        <v>0</v>
      </c>
      <c r="E50" s="318">
        <v>443000</v>
      </c>
      <c r="F50" s="318">
        <v>443000</v>
      </c>
      <c r="G50" s="337">
        <v>0</v>
      </c>
      <c r="H50" s="345">
        <f t="shared" si="0"/>
        <v>100</v>
      </c>
    </row>
    <row r="51" spans="1:8" ht="23.25" customHeight="1" x14ac:dyDescent="0.25">
      <c r="A51" s="317" t="s">
        <v>307</v>
      </c>
      <c r="B51" s="247" t="s">
        <v>686</v>
      </c>
      <c r="C51" s="247"/>
      <c r="D51" s="318">
        <v>303765910</v>
      </c>
      <c r="E51" s="318">
        <v>0</v>
      </c>
      <c r="F51" s="318">
        <v>0</v>
      </c>
      <c r="G51" s="337">
        <v>0</v>
      </c>
      <c r="H51" s="345" t="e">
        <f t="shared" si="0"/>
        <v>#DIV/0!</v>
      </c>
    </row>
    <row r="52" spans="1:8" ht="45.75" customHeight="1" x14ac:dyDescent="0.25">
      <c r="A52" s="317" t="s">
        <v>211</v>
      </c>
      <c r="B52" s="247" t="s">
        <v>587</v>
      </c>
      <c r="C52" s="247" t="s">
        <v>212</v>
      </c>
      <c r="D52" s="318">
        <v>303765910</v>
      </c>
      <c r="E52" s="318">
        <v>0</v>
      </c>
      <c r="F52" s="318">
        <v>0</v>
      </c>
      <c r="G52" s="337">
        <v>0</v>
      </c>
      <c r="H52" s="345" t="e">
        <f t="shared" si="0"/>
        <v>#DIV/0!</v>
      </c>
    </row>
    <row r="53" spans="1:8" ht="45.75" customHeight="1" x14ac:dyDescent="0.25">
      <c r="A53" s="317" t="s">
        <v>213</v>
      </c>
      <c r="B53" s="247" t="s">
        <v>587</v>
      </c>
      <c r="C53" s="247" t="s">
        <v>214</v>
      </c>
      <c r="D53" s="318">
        <v>303765910</v>
      </c>
      <c r="E53" s="318">
        <v>0</v>
      </c>
      <c r="F53" s="318">
        <v>0</v>
      </c>
      <c r="G53" s="337">
        <v>0</v>
      </c>
      <c r="H53" s="345" t="e">
        <f t="shared" si="0"/>
        <v>#DIV/0!</v>
      </c>
    </row>
    <row r="54" spans="1:8" ht="34.5" customHeight="1" x14ac:dyDescent="0.25">
      <c r="A54" s="317" t="s">
        <v>1074</v>
      </c>
      <c r="B54" s="247" t="s">
        <v>851</v>
      </c>
      <c r="C54" s="247"/>
      <c r="D54" s="318">
        <v>257521100</v>
      </c>
      <c r="E54" s="318">
        <v>275051700</v>
      </c>
      <c r="F54" s="318">
        <v>275051700</v>
      </c>
      <c r="G54" s="337">
        <v>106.80744218629074</v>
      </c>
      <c r="H54" s="345">
        <f t="shared" si="0"/>
        <v>100</v>
      </c>
    </row>
    <row r="55" spans="1:8" ht="68.25" customHeight="1" x14ac:dyDescent="0.25">
      <c r="A55" s="317" t="s">
        <v>852</v>
      </c>
      <c r="B55" s="247" t="s">
        <v>853</v>
      </c>
      <c r="C55" s="247"/>
      <c r="D55" s="318">
        <v>257521100</v>
      </c>
      <c r="E55" s="318">
        <v>263328700</v>
      </c>
      <c r="F55" s="318">
        <v>263328700</v>
      </c>
      <c r="G55" s="337">
        <v>102.25519384625181</v>
      </c>
      <c r="H55" s="345">
        <f t="shared" si="0"/>
        <v>100</v>
      </c>
    </row>
    <row r="56" spans="1:8" ht="57" customHeight="1" x14ac:dyDescent="0.25">
      <c r="A56" s="317" t="s">
        <v>236</v>
      </c>
      <c r="B56" s="247" t="s">
        <v>854</v>
      </c>
      <c r="C56" s="247" t="s">
        <v>237</v>
      </c>
      <c r="D56" s="318">
        <v>257521100</v>
      </c>
      <c r="E56" s="318">
        <v>263328700</v>
      </c>
      <c r="F56" s="318">
        <v>263328700</v>
      </c>
      <c r="G56" s="337">
        <v>102.25519384625181</v>
      </c>
      <c r="H56" s="345">
        <f t="shared" si="0"/>
        <v>100</v>
      </c>
    </row>
    <row r="57" spans="1:8" ht="23.25" customHeight="1" x14ac:dyDescent="0.25">
      <c r="A57" s="317" t="s">
        <v>238</v>
      </c>
      <c r="B57" s="247" t="s">
        <v>854</v>
      </c>
      <c r="C57" s="247" t="s">
        <v>239</v>
      </c>
      <c r="D57" s="318">
        <v>257521100</v>
      </c>
      <c r="E57" s="318">
        <v>263328700</v>
      </c>
      <c r="F57" s="318">
        <v>263328700</v>
      </c>
      <c r="G57" s="337">
        <v>102.25519384625181</v>
      </c>
      <c r="H57" s="345">
        <f t="shared" si="0"/>
        <v>100</v>
      </c>
    </row>
    <row r="58" spans="1:8" ht="68.25" customHeight="1" x14ac:dyDescent="0.25">
      <c r="A58" s="317" t="s">
        <v>1075</v>
      </c>
      <c r="B58" s="247" t="s">
        <v>1076</v>
      </c>
      <c r="C58" s="247"/>
      <c r="D58" s="318">
        <v>0</v>
      </c>
      <c r="E58" s="318">
        <v>2582000</v>
      </c>
      <c r="F58" s="318">
        <v>2582000</v>
      </c>
      <c r="G58" s="337">
        <v>0</v>
      </c>
      <c r="H58" s="345">
        <f t="shared" si="0"/>
        <v>100</v>
      </c>
    </row>
    <row r="59" spans="1:8" ht="57" customHeight="1" x14ac:dyDescent="0.25">
      <c r="A59" s="317" t="s">
        <v>236</v>
      </c>
      <c r="B59" s="247" t="s">
        <v>1077</v>
      </c>
      <c r="C59" s="247" t="s">
        <v>237</v>
      </c>
      <c r="D59" s="318">
        <v>0</v>
      </c>
      <c r="E59" s="318">
        <v>2582000</v>
      </c>
      <c r="F59" s="318">
        <v>2582000</v>
      </c>
      <c r="G59" s="337">
        <v>0</v>
      </c>
      <c r="H59" s="345">
        <f t="shared" si="0"/>
        <v>100</v>
      </c>
    </row>
    <row r="60" spans="1:8" ht="23.25" customHeight="1" x14ac:dyDescent="0.25">
      <c r="A60" s="317" t="s">
        <v>238</v>
      </c>
      <c r="B60" s="247" t="s">
        <v>1077</v>
      </c>
      <c r="C60" s="247" t="s">
        <v>239</v>
      </c>
      <c r="D60" s="318">
        <v>0</v>
      </c>
      <c r="E60" s="318">
        <v>2582000</v>
      </c>
      <c r="F60" s="318">
        <v>2582000</v>
      </c>
      <c r="G60" s="337">
        <v>0</v>
      </c>
      <c r="H60" s="345">
        <f t="shared" si="0"/>
        <v>100</v>
      </c>
    </row>
    <row r="61" spans="1:8" ht="68.25" customHeight="1" x14ac:dyDescent="0.25">
      <c r="A61" s="317" t="s">
        <v>1440</v>
      </c>
      <c r="B61" s="247" t="s">
        <v>1441</v>
      </c>
      <c r="C61" s="247"/>
      <c r="D61" s="318">
        <v>0</v>
      </c>
      <c r="E61" s="318">
        <v>9141000</v>
      </c>
      <c r="F61" s="318">
        <v>9141000</v>
      </c>
      <c r="G61" s="337">
        <v>0</v>
      </c>
      <c r="H61" s="345">
        <f t="shared" si="0"/>
        <v>100</v>
      </c>
    </row>
    <row r="62" spans="1:8" ht="57" customHeight="1" x14ac:dyDescent="0.25">
      <c r="A62" s="317" t="s">
        <v>236</v>
      </c>
      <c r="B62" s="247" t="s">
        <v>1442</v>
      </c>
      <c r="C62" s="247" t="s">
        <v>237</v>
      </c>
      <c r="D62" s="318">
        <v>0</v>
      </c>
      <c r="E62" s="318">
        <v>9141000</v>
      </c>
      <c r="F62" s="318">
        <v>9141000</v>
      </c>
      <c r="G62" s="337">
        <v>0</v>
      </c>
      <c r="H62" s="345">
        <f t="shared" si="0"/>
        <v>100</v>
      </c>
    </row>
    <row r="63" spans="1:8" ht="23.25" customHeight="1" x14ac:dyDescent="0.25">
      <c r="A63" s="317" t="s">
        <v>238</v>
      </c>
      <c r="B63" s="247" t="s">
        <v>1442</v>
      </c>
      <c r="C63" s="247" t="s">
        <v>239</v>
      </c>
      <c r="D63" s="318">
        <v>0</v>
      </c>
      <c r="E63" s="318">
        <v>9141000</v>
      </c>
      <c r="F63" s="318">
        <v>9141000</v>
      </c>
      <c r="G63" s="337">
        <v>0</v>
      </c>
      <c r="H63" s="345">
        <f t="shared" si="0"/>
        <v>100</v>
      </c>
    </row>
    <row r="64" spans="1:8" ht="23.25" customHeight="1" x14ac:dyDescent="0.25">
      <c r="A64" s="317" t="s">
        <v>308</v>
      </c>
      <c r="B64" s="247" t="s">
        <v>687</v>
      </c>
      <c r="C64" s="247"/>
      <c r="D64" s="318">
        <v>33913900</v>
      </c>
      <c r="E64" s="318">
        <v>34003900</v>
      </c>
      <c r="F64" s="318">
        <v>30642422.84</v>
      </c>
      <c r="G64" s="337">
        <v>90.353580213422816</v>
      </c>
      <c r="H64" s="345">
        <f t="shared" si="0"/>
        <v>90.1144364028832</v>
      </c>
    </row>
    <row r="65" spans="1:8" ht="57" customHeight="1" x14ac:dyDescent="0.25">
      <c r="A65" s="317" t="s">
        <v>223</v>
      </c>
      <c r="B65" s="247" t="s">
        <v>688</v>
      </c>
      <c r="C65" s="247"/>
      <c r="D65" s="318">
        <v>33913900</v>
      </c>
      <c r="E65" s="318">
        <v>34003900</v>
      </c>
      <c r="F65" s="318">
        <v>30642422.84</v>
      </c>
      <c r="G65" s="337">
        <v>90.353580213422816</v>
      </c>
      <c r="H65" s="345">
        <f t="shared" si="0"/>
        <v>90.1144364028832</v>
      </c>
    </row>
    <row r="66" spans="1:8" ht="113.25" customHeight="1" x14ac:dyDescent="0.25">
      <c r="A66" s="317" t="s">
        <v>208</v>
      </c>
      <c r="B66" s="247" t="s">
        <v>588</v>
      </c>
      <c r="C66" s="247" t="s">
        <v>189</v>
      </c>
      <c r="D66" s="318">
        <v>32668900</v>
      </c>
      <c r="E66" s="318">
        <v>32758900</v>
      </c>
      <c r="F66" s="318">
        <v>29500868.68</v>
      </c>
      <c r="G66" s="337">
        <v>90.302607923743977</v>
      </c>
      <c r="H66" s="345">
        <f t="shared" si="0"/>
        <v>90.054515505709901</v>
      </c>
    </row>
    <row r="67" spans="1:8" ht="34.5" customHeight="1" x14ac:dyDescent="0.25">
      <c r="A67" s="317" t="s">
        <v>209</v>
      </c>
      <c r="B67" s="247" t="s">
        <v>588</v>
      </c>
      <c r="C67" s="247" t="s">
        <v>191</v>
      </c>
      <c r="D67" s="318">
        <v>32668900</v>
      </c>
      <c r="E67" s="318">
        <v>32758900</v>
      </c>
      <c r="F67" s="318">
        <v>29500868.68</v>
      </c>
      <c r="G67" s="337">
        <v>90.302607923743977</v>
      </c>
      <c r="H67" s="345">
        <f t="shared" si="0"/>
        <v>90.054515505709901</v>
      </c>
    </row>
    <row r="68" spans="1:8" ht="45.75" customHeight="1" x14ac:dyDescent="0.25">
      <c r="A68" s="317" t="s">
        <v>211</v>
      </c>
      <c r="B68" s="247" t="s">
        <v>588</v>
      </c>
      <c r="C68" s="247" t="s">
        <v>212</v>
      </c>
      <c r="D68" s="318">
        <v>1245000</v>
      </c>
      <c r="E68" s="318">
        <v>1245000</v>
      </c>
      <c r="F68" s="318">
        <v>1141554.1599999999</v>
      </c>
      <c r="G68" s="337">
        <v>91.691097188755009</v>
      </c>
      <c r="H68" s="345">
        <f t="shared" si="0"/>
        <v>91.691097188755009</v>
      </c>
    </row>
    <row r="69" spans="1:8" ht="45.75" customHeight="1" x14ac:dyDescent="0.25">
      <c r="A69" s="317" t="s">
        <v>213</v>
      </c>
      <c r="B69" s="247" t="s">
        <v>588</v>
      </c>
      <c r="C69" s="247" t="s">
        <v>214</v>
      </c>
      <c r="D69" s="318">
        <v>1245000</v>
      </c>
      <c r="E69" s="318">
        <v>1245000</v>
      </c>
      <c r="F69" s="318">
        <v>1141554.1599999999</v>
      </c>
      <c r="G69" s="337">
        <v>91.691097188755009</v>
      </c>
      <c r="H69" s="345">
        <f t="shared" si="0"/>
        <v>91.691097188755009</v>
      </c>
    </row>
    <row r="70" spans="1:8" ht="23.25" customHeight="1" x14ac:dyDescent="0.25">
      <c r="A70" s="317" t="s">
        <v>599</v>
      </c>
      <c r="B70" s="247" t="s">
        <v>317</v>
      </c>
      <c r="C70" s="247"/>
      <c r="D70" s="318">
        <v>6126350440</v>
      </c>
      <c r="E70" s="318">
        <v>5344597358.6400003</v>
      </c>
      <c r="F70" s="318">
        <v>5313592139.0200005</v>
      </c>
      <c r="G70" s="337">
        <v>86.73340173827863</v>
      </c>
      <c r="H70" s="345">
        <f t="shared" si="0"/>
        <v>99.419877353906244</v>
      </c>
    </row>
    <row r="71" spans="1:8" ht="23.25" customHeight="1" x14ac:dyDescent="0.25">
      <c r="A71" s="317" t="s">
        <v>295</v>
      </c>
      <c r="B71" s="247" t="s">
        <v>321</v>
      </c>
      <c r="C71" s="247"/>
      <c r="D71" s="318">
        <v>5912922286.3999996</v>
      </c>
      <c r="E71" s="318">
        <v>5106404722.54</v>
      </c>
      <c r="F71" s="318">
        <v>5079882826.8800001</v>
      </c>
      <c r="G71" s="337">
        <v>85.911543917361641</v>
      </c>
      <c r="H71" s="345">
        <f t="shared" si="0"/>
        <v>99.480615088284509</v>
      </c>
    </row>
    <row r="72" spans="1:8" ht="57" customHeight="1" x14ac:dyDescent="0.25">
      <c r="A72" s="317" t="s">
        <v>674</v>
      </c>
      <c r="B72" s="247" t="s">
        <v>326</v>
      </c>
      <c r="C72" s="247"/>
      <c r="D72" s="318">
        <v>4633252696.3999996</v>
      </c>
      <c r="E72" s="318">
        <v>4757583488.3999996</v>
      </c>
      <c r="F72" s="318">
        <v>4733567595.7399998</v>
      </c>
      <c r="G72" s="337">
        <v>102.16510745071048</v>
      </c>
      <c r="H72" s="345">
        <f t="shared" si="0"/>
        <v>99.495208171994136</v>
      </c>
    </row>
    <row r="73" spans="1:8" ht="113.25" customHeight="1" x14ac:dyDescent="0.25">
      <c r="A73" s="317" t="s">
        <v>208</v>
      </c>
      <c r="B73" s="247" t="s">
        <v>979</v>
      </c>
      <c r="C73" s="247" t="s">
        <v>189</v>
      </c>
      <c r="D73" s="318">
        <v>4316000</v>
      </c>
      <c r="E73" s="318">
        <v>4156000</v>
      </c>
      <c r="F73" s="318">
        <v>3482662.78</v>
      </c>
      <c r="G73" s="337">
        <v>80.691908711770154</v>
      </c>
      <c r="H73" s="345">
        <f t="shared" si="0"/>
        <v>83.798430702598651</v>
      </c>
    </row>
    <row r="74" spans="1:8" ht="34.5" customHeight="1" x14ac:dyDescent="0.25">
      <c r="A74" s="317" t="s">
        <v>242</v>
      </c>
      <c r="B74" s="247" t="s">
        <v>979</v>
      </c>
      <c r="C74" s="247" t="s">
        <v>243</v>
      </c>
      <c r="D74" s="318">
        <v>4316000</v>
      </c>
      <c r="E74" s="318">
        <v>4156000</v>
      </c>
      <c r="F74" s="318">
        <v>3482662.78</v>
      </c>
      <c r="G74" s="337">
        <v>80.691908711770154</v>
      </c>
      <c r="H74" s="345">
        <f t="shared" si="0"/>
        <v>83.798430702598651</v>
      </c>
    </row>
    <row r="75" spans="1:8" ht="45.75" customHeight="1" x14ac:dyDescent="0.25">
      <c r="A75" s="317" t="s">
        <v>211</v>
      </c>
      <c r="B75" s="247" t="s">
        <v>979</v>
      </c>
      <c r="C75" s="247" t="s">
        <v>212</v>
      </c>
      <c r="D75" s="318">
        <v>683000</v>
      </c>
      <c r="E75" s="318">
        <v>340000</v>
      </c>
      <c r="F75" s="318">
        <v>206489.08</v>
      </c>
      <c r="G75" s="337">
        <v>30.232661786237188</v>
      </c>
      <c r="H75" s="345">
        <f t="shared" ref="H75:H138" si="1">F75/E75*100</f>
        <v>60.732082352941177</v>
      </c>
    </row>
    <row r="76" spans="1:8" ht="45.75" customHeight="1" x14ac:dyDescent="0.25">
      <c r="A76" s="317" t="s">
        <v>213</v>
      </c>
      <c r="B76" s="247" t="s">
        <v>979</v>
      </c>
      <c r="C76" s="247" t="s">
        <v>214</v>
      </c>
      <c r="D76" s="318">
        <v>683000</v>
      </c>
      <c r="E76" s="318">
        <v>340000</v>
      </c>
      <c r="F76" s="318">
        <v>206489.08</v>
      </c>
      <c r="G76" s="337">
        <v>30.232661786237188</v>
      </c>
      <c r="H76" s="345">
        <f t="shared" si="1"/>
        <v>60.732082352941177</v>
      </c>
    </row>
    <row r="77" spans="1:8" ht="23.25" customHeight="1" x14ac:dyDescent="0.25">
      <c r="A77" s="317" t="s">
        <v>298</v>
      </c>
      <c r="B77" s="247" t="s">
        <v>979</v>
      </c>
      <c r="C77" s="247" t="s">
        <v>299</v>
      </c>
      <c r="D77" s="318">
        <v>68332000</v>
      </c>
      <c r="E77" s="318">
        <v>48601000</v>
      </c>
      <c r="F77" s="318">
        <v>45841966.460000001</v>
      </c>
      <c r="G77" s="337">
        <v>67.087113592460341</v>
      </c>
      <c r="H77" s="345">
        <f t="shared" si="1"/>
        <v>94.323093063928738</v>
      </c>
    </row>
    <row r="78" spans="1:8" ht="45.75" customHeight="1" x14ac:dyDescent="0.25">
      <c r="A78" s="317" t="s">
        <v>300</v>
      </c>
      <c r="B78" s="247" t="s">
        <v>979</v>
      </c>
      <c r="C78" s="247" t="s">
        <v>301</v>
      </c>
      <c r="D78" s="318">
        <v>68332000</v>
      </c>
      <c r="E78" s="318">
        <v>48601000</v>
      </c>
      <c r="F78" s="318">
        <v>45841966.460000001</v>
      </c>
      <c r="G78" s="337">
        <v>67.087113592460341</v>
      </c>
      <c r="H78" s="345">
        <f t="shared" si="1"/>
        <v>94.323093063928738</v>
      </c>
    </row>
    <row r="79" spans="1:8" ht="57" customHeight="1" x14ac:dyDescent="0.25">
      <c r="A79" s="317" t="s">
        <v>236</v>
      </c>
      <c r="B79" s="247" t="s">
        <v>1054</v>
      </c>
      <c r="C79" s="247" t="s">
        <v>237</v>
      </c>
      <c r="D79" s="318">
        <v>4559921696.3999996</v>
      </c>
      <c r="E79" s="318">
        <v>4704486488.3999996</v>
      </c>
      <c r="F79" s="318">
        <v>4684036477.4200001</v>
      </c>
      <c r="G79" s="337">
        <v>102.72186211263205</v>
      </c>
      <c r="H79" s="345">
        <f t="shared" si="1"/>
        <v>99.565308327903082</v>
      </c>
    </row>
    <row r="80" spans="1:8" ht="23.25" customHeight="1" x14ac:dyDescent="0.25">
      <c r="A80" s="317" t="s">
        <v>238</v>
      </c>
      <c r="B80" s="247" t="s">
        <v>1054</v>
      </c>
      <c r="C80" s="247" t="s">
        <v>239</v>
      </c>
      <c r="D80" s="318">
        <v>139375100</v>
      </c>
      <c r="E80" s="318">
        <v>152671780</v>
      </c>
      <c r="F80" s="318">
        <v>150217407.63999999</v>
      </c>
      <c r="G80" s="337">
        <v>107.77922859965661</v>
      </c>
      <c r="H80" s="345">
        <f t="shared" si="1"/>
        <v>98.392386359810558</v>
      </c>
    </row>
    <row r="81" spans="1:8" ht="23.25" customHeight="1" x14ac:dyDescent="0.25">
      <c r="A81" s="317" t="s">
        <v>290</v>
      </c>
      <c r="B81" s="247" t="s">
        <v>1057</v>
      </c>
      <c r="C81" s="247" t="s">
        <v>291</v>
      </c>
      <c r="D81" s="318">
        <v>4356333596.3999996</v>
      </c>
      <c r="E81" s="318">
        <v>4478774708.3999996</v>
      </c>
      <c r="F81" s="318">
        <v>4461104569.7700005</v>
      </c>
      <c r="G81" s="337">
        <v>102.40502640699007</v>
      </c>
      <c r="H81" s="345">
        <f t="shared" si="1"/>
        <v>99.605469357570968</v>
      </c>
    </row>
    <row r="82" spans="1:8" ht="102" customHeight="1" x14ac:dyDescent="0.25">
      <c r="A82" s="317" t="s">
        <v>292</v>
      </c>
      <c r="B82" s="247" t="s">
        <v>1056</v>
      </c>
      <c r="C82" s="247" t="s">
        <v>293</v>
      </c>
      <c r="D82" s="318">
        <v>64213000</v>
      </c>
      <c r="E82" s="318">
        <v>73040000</v>
      </c>
      <c r="F82" s="318">
        <v>72714500.010000005</v>
      </c>
      <c r="G82" s="337">
        <v>113.23953095167647</v>
      </c>
      <c r="H82" s="345">
        <f t="shared" si="1"/>
        <v>99.554353792442512</v>
      </c>
    </row>
    <row r="83" spans="1:8" ht="135.75" customHeight="1" x14ac:dyDescent="0.25">
      <c r="A83" s="317" t="s">
        <v>600</v>
      </c>
      <c r="B83" s="247" t="s">
        <v>327</v>
      </c>
      <c r="C83" s="247"/>
      <c r="D83" s="318">
        <v>287819120</v>
      </c>
      <c r="E83" s="318">
        <v>305929104.63</v>
      </c>
      <c r="F83" s="318">
        <v>303430836.25</v>
      </c>
      <c r="G83" s="337">
        <v>105.42414147121289</v>
      </c>
      <c r="H83" s="345">
        <f t="shared" si="1"/>
        <v>99.183383227620183</v>
      </c>
    </row>
    <row r="84" spans="1:8" ht="23.25" customHeight="1" x14ac:dyDescent="0.25">
      <c r="A84" s="317" t="s">
        <v>298</v>
      </c>
      <c r="B84" s="247" t="s">
        <v>1058</v>
      </c>
      <c r="C84" s="247" t="s">
        <v>299</v>
      </c>
      <c r="D84" s="318">
        <v>65000</v>
      </c>
      <c r="E84" s="318">
        <v>65000</v>
      </c>
      <c r="F84" s="318">
        <v>65000</v>
      </c>
      <c r="G84" s="337">
        <v>100</v>
      </c>
      <c r="H84" s="345">
        <f t="shared" si="1"/>
        <v>100</v>
      </c>
    </row>
    <row r="85" spans="1:8" ht="45.75" customHeight="1" x14ac:dyDescent="0.25">
      <c r="A85" s="317" t="s">
        <v>300</v>
      </c>
      <c r="B85" s="247" t="s">
        <v>1058</v>
      </c>
      <c r="C85" s="247" t="s">
        <v>301</v>
      </c>
      <c r="D85" s="318">
        <v>65000</v>
      </c>
      <c r="E85" s="318">
        <v>65000</v>
      </c>
      <c r="F85" s="318">
        <v>65000</v>
      </c>
      <c r="G85" s="337">
        <v>100</v>
      </c>
      <c r="H85" s="345">
        <f t="shared" si="1"/>
        <v>100</v>
      </c>
    </row>
    <row r="86" spans="1:8" ht="57" customHeight="1" x14ac:dyDescent="0.25">
      <c r="A86" s="317" t="s">
        <v>236</v>
      </c>
      <c r="B86" s="247" t="s">
        <v>1059</v>
      </c>
      <c r="C86" s="247" t="s">
        <v>237</v>
      </c>
      <c r="D86" s="318">
        <v>287754120</v>
      </c>
      <c r="E86" s="318">
        <v>305864104.63</v>
      </c>
      <c r="F86" s="318">
        <v>303365836.25</v>
      </c>
      <c r="G86" s="337">
        <v>105.42536671586144</v>
      </c>
      <c r="H86" s="345">
        <f t="shared" si="1"/>
        <v>99.183209686202929</v>
      </c>
    </row>
    <row r="87" spans="1:8" ht="23.25" customHeight="1" x14ac:dyDescent="0.25">
      <c r="A87" s="317" t="s">
        <v>290</v>
      </c>
      <c r="B87" s="247" t="s">
        <v>1059</v>
      </c>
      <c r="C87" s="247" t="s">
        <v>291</v>
      </c>
      <c r="D87" s="318">
        <v>285830120</v>
      </c>
      <c r="E87" s="318">
        <v>302864104.63</v>
      </c>
      <c r="F87" s="318">
        <v>301543849.58999997</v>
      </c>
      <c r="G87" s="337">
        <v>105.49757652902359</v>
      </c>
      <c r="H87" s="345">
        <f t="shared" si="1"/>
        <v>99.564076752636993</v>
      </c>
    </row>
    <row r="88" spans="1:8" ht="102" customHeight="1" x14ac:dyDescent="0.25">
      <c r="A88" s="317" t="s">
        <v>292</v>
      </c>
      <c r="B88" s="247" t="s">
        <v>1433</v>
      </c>
      <c r="C88" s="247" t="s">
        <v>293</v>
      </c>
      <c r="D88" s="318">
        <v>1924000</v>
      </c>
      <c r="E88" s="318">
        <v>3000000</v>
      </c>
      <c r="F88" s="318">
        <v>1821986.66</v>
      </c>
      <c r="G88" s="337">
        <v>94.697851351351346</v>
      </c>
      <c r="H88" s="345">
        <f t="shared" si="1"/>
        <v>60.732888666666661</v>
      </c>
    </row>
    <row r="89" spans="1:8" ht="113.25" customHeight="1" x14ac:dyDescent="0.25">
      <c r="A89" s="317" t="s">
        <v>675</v>
      </c>
      <c r="B89" s="247" t="s">
        <v>1060</v>
      </c>
      <c r="C89" s="247"/>
      <c r="D89" s="318">
        <v>13822000</v>
      </c>
      <c r="E89" s="318">
        <v>22878400</v>
      </c>
      <c r="F89" s="318">
        <v>22870676.199999999</v>
      </c>
      <c r="G89" s="337">
        <v>165.46575170018809</v>
      </c>
      <c r="H89" s="345">
        <f t="shared" si="1"/>
        <v>99.966239772012017</v>
      </c>
    </row>
    <row r="90" spans="1:8" ht="45.75" customHeight="1" x14ac:dyDescent="0.25">
      <c r="A90" s="317" t="s">
        <v>211</v>
      </c>
      <c r="B90" s="247" t="s">
        <v>1434</v>
      </c>
      <c r="C90" s="247" t="s">
        <v>212</v>
      </c>
      <c r="D90" s="318">
        <v>0</v>
      </c>
      <c r="E90" s="318">
        <v>56594.05</v>
      </c>
      <c r="F90" s="318">
        <v>56594.05</v>
      </c>
      <c r="G90" s="337">
        <v>0</v>
      </c>
      <c r="H90" s="345">
        <f t="shared" si="1"/>
        <v>100</v>
      </c>
    </row>
    <row r="91" spans="1:8" ht="45.75" customHeight="1" x14ac:dyDescent="0.25">
      <c r="A91" s="317" t="s">
        <v>213</v>
      </c>
      <c r="B91" s="247" t="s">
        <v>1434</v>
      </c>
      <c r="C91" s="247" t="s">
        <v>214</v>
      </c>
      <c r="D91" s="318">
        <v>0</v>
      </c>
      <c r="E91" s="318">
        <v>56594.05</v>
      </c>
      <c r="F91" s="318">
        <v>56594.05</v>
      </c>
      <c r="G91" s="337">
        <v>0</v>
      </c>
      <c r="H91" s="345">
        <f t="shared" si="1"/>
        <v>100</v>
      </c>
    </row>
    <row r="92" spans="1:8" ht="57" customHeight="1" x14ac:dyDescent="0.25">
      <c r="A92" s="317" t="s">
        <v>236</v>
      </c>
      <c r="B92" s="247" t="s">
        <v>1061</v>
      </c>
      <c r="C92" s="247" t="s">
        <v>237</v>
      </c>
      <c r="D92" s="318">
        <v>13822000</v>
      </c>
      <c r="E92" s="318">
        <v>22821805.949999999</v>
      </c>
      <c r="F92" s="318">
        <v>22814082.149999999</v>
      </c>
      <c r="G92" s="337">
        <v>165.05630263348283</v>
      </c>
      <c r="H92" s="345">
        <f t="shared" si="1"/>
        <v>99.966156052606337</v>
      </c>
    </row>
    <row r="93" spans="1:8" ht="23.25" customHeight="1" x14ac:dyDescent="0.25">
      <c r="A93" s="317" t="s">
        <v>290</v>
      </c>
      <c r="B93" s="247" t="s">
        <v>1061</v>
      </c>
      <c r="C93" s="247" t="s">
        <v>291</v>
      </c>
      <c r="D93" s="318">
        <v>13822000</v>
      </c>
      <c r="E93" s="318">
        <v>22821805.949999999</v>
      </c>
      <c r="F93" s="318">
        <v>22814082.149999999</v>
      </c>
      <c r="G93" s="337">
        <v>165.05630263348283</v>
      </c>
      <c r="H93" s="345">
        <f t="shared" si="1"/>
        <v>99.966156052606337</v>
      </c>
    </row>
    <row r="94" spans="1:8" ht="79.5" customHeight="1" x14ac:dyDescent="0.25">
      <c r="A94" s="317" t="s">
        <v>910</v>
      </c>
      <c r="B94" s="247" t="s">
        <v>1062</v>
      </c>
      <c r="C94" s="247"/>
      <c r="D94" s="318">
        <v>969152620</v>
      </c>
      <c r="E94" s="318">
        <v>0</v>
      </c>
      <c r="F94" s="318">
        <v>0</v>
      </c>
      <c r="G94" s="337">
        <v>0</v>
      </c>
      <c r="H94" s="345" t="e">
        <f t="shared" si="1"/>
        <v>#DIV/0!</v>
      </c>
    </row>
    <row r="95" spans="1:8" ht="45.75" customHeight="1" x14ac:dyDescent="0.25">
      <c r="A95" s="317" t="s">
        <v>211</v>
      </c>
      <c r="B95" s="247" t="s">
        <v>1063</v>
      </c>
      <c r="C95" s="247" t="s">
        <v>212</v>
      </c>
      <c r="D95" s="318">
        <v>969152620</v>
      </c>
      <c r="E95" s="318">
        <v>0</v>
      </c>
      <c r="F95" s="318">
        <v>0</v>
      </c>
      <c r="G95" s="337">
        <v>0</v>
      </c>
      <c r="H95" s="345" t="e">
        <f t="shared" si="1"/>
        <v>#DIV/0!</v>
      </c>
    </row>
    <row r="96" spans="1:8" ht="45.75" customHeight="1" x14ac:dyDescent="0.25">
      <c r="A96" s="317" t="s">
        <v>213</v>
      </c>
      <c r="B96" s="247" t="s">
        <v>1063</v>
      </c>
      <c r="C96" s="247" t="s">
        <v>214</v>
      </c>
      <c r="D96" s="318">
        <v>969152620</v>
      </c>
      <c r="E96" s="318">
        <v>0</v>
      </c>
      <c r="F96" s="318">
        <v>0</v>
      </c>
      <c r="G96" s="337">
        <v>0</v>
      </c>
      <c r="H96" s="345" t="e">
        <f t="shared" si="1"/>
        <v>#DIV/0!</v>
      </c>
    </row>
    <row r="97" spans="1:8" ht="23.25" customHeight="1" x14ac:dyDescent="0.25">
      <c r="A97" s="317" t="s">
        <v>302</v>
      </c>
      <c r="B97" s="247" t="s">
        <v>1064</v>
      </c>
      <c r="C97" s="247"/>
      <c r="D97" s="318">
        <v>4269050</v>
      </c>
      <c r="E97" s="318">
        <v>2965228.63</v>
      </c>
      <c r="F97" s="318">
        <v>2965227.73</v>
      </c>
      <c r="G97" s="337">
        <v>69.458725711809421</v>
      </c>
      <c r="H97" s="345">
        <f t="shared" si="1"/>
        <v>99.999969648208889</v>
      </c>
    </row>
    <row r="98" spans="1:8" ht="45.75" customHeight="1" x14ac:dyDescent="0.25">
      <c r="A98" s="317" t="s">
        <v>211</v>
      </c>
      <c r="B98" s="247" t="s">
        <v>1065</v>
      </c>
      <c r="C98" s="247" t="s">
        <v>212</v>
      </c>
      <c r="D98" s="318">
        <v>2269050</v>
      </c>
      <c r="E98" s="318">
        <v>1965228.63</v>
      </c>
      <c r="F98" s="318">
        <v>1965227.73</v>
      </c>
      <c r="G98" s="337">
        <v>86.6101553513585</v>
      </c>
      <c r="H98" s="345">
        <f t="shared" si="1"/>
        <v>99.999954203801721</v>
      </c>
    </row>
    <row r="99" spans="1:8" ht="45.75" customHeight="1" x14ac:dyDescent="0.25">
      <c r="A99" s="317" t="s">
        <v>213</v>
      </c>
      <c r="B99" s="247" t="s">
        <v>1065</v>
      </c>
      <c r="C99" s="247" t="s">
        <v>214</v>
      </c>
      <c r="D99" s="318">
        <v>2269050</v>
      </c>
      <c r="E99" s="318">
        <v>1965228.63</v>
      </c>
      <c r="F99" s="318">
        <v>1965227.73</v>
      </c>
      <c r="G99" s="337">
        <v>86.6101553513585</v>
      </c>
      <c r="H99" s="345">
        <f t="shared" si="1"/>
        <v>99.999954203801721</v>
      </c>
    </row>
    <row r="100" spans="1:8" ht="57" customHeight="1" x14ac:dyDescent="0.25">
      <c r="A100" s="317" t="s">
        <v>236</v>
      </c>
      <c r="B100" s="247" t="s">
        <v>1066</v>
      </c>
      <c r="C100" s="247" t="s">
        <v>237</v>
      </c>
      <c r="D100" s="318">
        <v>2000000</v>
      </c>
      <c r="E100" s="318">
        <v>1000000</v>
      </c>
      <c r="F100" s="318">
        <v>1000000</v>
      </c>
      <c r="G100" s="337">
        <v>50</v>
      </c>
      <c r="H100" s="345">
        <f t="shared" si="1"/>
        <v>100</v>
      </c>
    </row>
    <row r="101" spans="1:8" ht="23.25" customHeight="1" x14ac:dyDescent="0.25">
      <c r="A101" s="317" t="s">
        <v>290</v>
      </c>
      <c r="B101" s="247" t="s">
        <v>1066</v>
      </c>
      <c r="C101" s="247" t="s">
        <v>291</v>
      </c>
      <c r="D101" s="318">
        <v>2000000</v>
      </c>
      <c r="E101" s="318">
        <v>1000000</v>
      </c>
      <c r="F101" s="318">
        <v>1000000</v>
      </c>
      <c r="G101" s="337">
        <v>50</v>
      </c>
      <c r="H101" s="345">
        <f t="shared" si="1"/>
        <v>100</v>
      </c>
    </row>
    <row r="102" spans="1:8" ht="45.75" customHeight="1" x14ac:dyDescent="0.25">
      <c r="A102" s="317" t="s">
        <v>912</v>
      </c>
      <c r="B102" s="247" t="s">
        <v>1067</v>
      </c>
      <c r="C102" s="247"/>
      <c r="D102" s="318">
        <v>4606800</v>
      </c>
      <c r="E102" s="318">
        <v>5025600</v>
      </c>
      <c r="F102" s="318">
        <v>5025600</v>
      </c>
      <c r="G102" s="337">
        <v>109.09090909090908</v>
      </c>
      <c r="H102" s="345">
        <f t="shared" si="1"/>
        <v>100</v>
      </c>
    </row>
    <row r="103" spans="1:8" ht="57" customHeight="1" x14ac:dyDescent="0.25">
      <c r="A103" s="317" t="s">
        <v>236</v>
      </c>
      <c r="B103" s="247" t="s">
        <v>1068</v>
      </c>
      <c r="C103" s="247" t="s">
        <v>237</v>
      </c>
      <c r="D103" s="318">
        <v>4606800</v>
      </c>
      <c r="E103" s="318">
        <v>5025600</v>
      </c>
      <c r="F103" s="318">
        <v>5025600</v>
      </c>
      <c r="G103" s="337">
        <v>109.09090909090908</v>
      </c>
      <c r="H103" s="345">
        <f t="shared" si="1"/>
        <v>100</v>
      </c>
    </row>
    <row r="104" spans="1:8" ht="23.25" customHeight="1" x14ac:dyDescent="0.25">
      <c r="A104" s="317" t="s">
        <v>290</v>
      </c>
      <c r="B104" s="247" t="s">
        <v>1068</v>
      </c>
      <c r="C104" s="247" t="s">
        <v>291</v>
      </c>
      <c r="D104" s="318">
        <v>4606800</v>
      </c>
      <c r="E104" s="318">
        <v>5025600</v>
      </c>
      <c r="F104" s="318">
        <v>5025600</v>
      </c>
      <c r="G104" s="337">
        <v>109.09090909090908</v>
      </c>
      <c r="H104" s="345">
        <f t="shared" si="1"/>
        <v>100</v>
      </c>
    </row>
    <row r="105" spans="1:8" ht="45.75" customHeight="1" x14ac:dyDescent="0.25">
      <c r="A105" s="317" t="s">
        <v>1447</v>
      </c>
      <c r="B105" s="247" t="s">
        <v>1448</v>
      </c>
      <c r="C105" s="247"/>
      <c r="D105" s="318">
        <v>0</v>
      </c>
      <c r="E105" s="318">
        <v>12022900.880000001</v>
      </c>
      <c r="F105" s="318">
        <v>12022890.960000001</v>
      </c>
      <c r="G105" s="337">
        <v>0</v>
      </c>
      <c r="H105" s="345">
        <f t="shared" si="1"/>
        <v>99.999917490794459</v>
      </c>
    </row>
    <row r="106" spans="1:8" ht="45.75" customHeight="1" x14ac:dyDescent="0.25">
      <c r="A106" s="317" t="s">
        <v>211</v>
      </c>
      <c r="B106" s="247" t="s">
        <v>1449</v>
      </c>
      <c r="C106" s="247" t="s">
        <v>212</v>
      </c>
      <c r="D106" s="318">
        <v>0</v>
      </c>
      <c r="E106" s="318">
        <v>12022900.880000001</v>
      </c>
      <c r="F106" s="318">
        <v>12022890.960000001</v>
      </c>
      <c r="G106" s="337">
        <v>0</v>
      </c>
      <c r="H106" s="345">
        <f t="shared" si="1"/>
        <v>99.999917490794459</v>
      </c>
    </row>
    <row r="107" spans="1:8" ht="45.75" customHeight="1" x14ac:dyDescent="0.25">
      <c r="A107" s="317" t="s">
        <v>213</v>
      </c>
      <c r="B107" s="247" t="s">
        <v>1449</v>
      </c>
      <c r="C107" s="247" t="s">
        <v>214</v>
      </c>
      <c r="D107" s="318">
        <v>0</v>
      </c>
      <c r="E107" s="318">
        <v>12022900.880000001</v>
      </c>
      <c r="F107" s="318">
        <v>12022890.960000001</v>
      </c>
      <c r="G107" s="337">
        <v>0</v>
      </c>
      <c r="H107" s="345">
        <f t="shared" si="1"/>
        <v>99.999917490794459</v>
      </c>
    </row>
    <row r="108" spans="1:8" ht="57" customHeight="1" x14ac:dyDescent="0.25">
      <c r="A108" s="317" t="s">
        <v>303</v>
      </c>
      <c r="B108" s="247" t="s">
        <v>318</v>
      </c>
      <c r="C108" s="247"/>
      <c r="D108" s="318">
        <v>141655853.59999999</v>
      </c>
      <c r="E108" s="318">
        <v>151375502.09999999</v>
      </c>
      <c r="F108" s="318">
        <v>147618057.41</v>
      </c>
      <c r="G108" s="337">
        <v>104.20893571178198</v>
      </c>
      <c r="H108" s="345">
        <f t="shared" si="1"/>
        <v>97.517798694059621</v>
      </c>
    </row>
    <row r="109" spans="1:8" ht="57" customHeight="1" x14ac:dyDescent="0.25">
      <c r="A109" s="317" t="s">
        <v>1078</v>
      </c>
      <c r="B109" s="247" t="s">
        <v>1079</v>
      </c>
      <c r="C109" s="247"/>
      <c r="D109" s="318">
        <v>65782794</v>
      </c>
      <c r="E109" s="318">
        <v>60420789</v>
      </c>
      <c r="F109" s="318">
        <v>59689349.530000001</v>
      </c>
      <c r="G109" s="337">
        <v>90.737023924523484</v>
      </c>
      <c r="H109" s="345">
        <f t="shared" si="1"/>
        <v>98.789424166572871</v>
      </c>
    </row>
    <row r="110" spans="1:8" ht="57" customHeight="1" x14ac:dyDescent="0.25">
      <c r="A110" s="317" t="s">
        <v>236</v>
      </c>
      <c r="B110" s="247" t="s">
        <v>1080</v>
      </c>
      <c r="C110" s="247" t="s">
        <v>237</v>
      </c>
      <c r="D110" s="318">
        <v>65782794</v>
      </c>
      <c r="E110" s="318">
        <v>60420789</v>
      </c>
      <c r="F110" s="318">
        <v>59689349.530000001</v>
      </c>
      <c r="G110" s="337">
        <v>90.737023924523484</v>
      </c>
      <c r="H110" s="345">
        <f t="shared" si="1"/>
        <v>98.789424166572871</v>
      </c>
    </row>
    <row r="111" spans="1:8" ht="23.25" customHeight="1" x14ac:dyDescent="0.25">
      <c r="A111" s="317" t="s">
        <v>238</v>
      </c>
      <c r="B111" s="247" t="s">
        <v>1080</v>
      </c>
      <c r="C111" s="247" t="s">
        <v>239</v>
      </c>
      <c r="D111" s="318">
        <v>65782794</v>
      </c>
      <c r="E111" s="318">
        <v>60420789</v>
      </c>
      <c r="F111" s="318">
        <v>59689349.530000001</v>
      </c>
      <c r="G111" s="337">
        <v>90.737023924523484</v>
      </c>
      <c r="H111" s="345">
        <f t="shared" si="1"/>
        <v>98.789424166572871</v>
      </c>
    </row>
    <row r="112" spans="1:8" ht="57" customHeight="1" x14ac:dyDescent="0.25">
      <c r="A112" s="317" t="s">
        <v>1443</v>
      </c>
      <c r="B112" s="247" t="s">
        <v>601</v>
      </c>
      <c r="C112" s="247"/>
      <c r="D112" s="318">
        <v>0</v>
      </c>
      <c r="E112" s="318">
        <v>482000</v>
      </c>
      <c r="F112" s="318">
        <v>482000</v>
      </c>
      <c r="G112" s="337">
        <v>0</v>
      </c>
      <c r="H112" s="345">
        <f t="shared" si="1"/>
        <v>100</v>
      </c>
    </row>
    <row r="113" spans="1:8" ht="57" customHeight="1" x14ac:dyDescent="0.25">
      <c r="A113" s="317" t="s">
        <v>236</v>
      </c>
      <c r="B113" s="247" t="s">
        <v>1444</v>
      </c>
      <c r="C113" s="247" t="s">
        <v>237</v>
      </c>
      <c r="D113" s="318">
        <v>0</v>
      </c>
      <c r="E113" s="318">
        <v>482000</v>
      </c>
      <c r="F113" s="318">
        <v>482000</v>
      </c>
      <c r="G113" s="337">
        <v>0</v>
      </c>
      <c r="H113" s="345">
        <f t="shared" si="1"/>
        <v>100</v>
      </c>
    </row>
    <row r="114" spans="1:8" ht="23.25" customHeight="1" x14ac:dyDescent="0.25">
      <c r="A114" s="317" t="s">
        <v>238</v>
      </c>
      <c r="B114" s="247" t="s">
        <v>1444</v>
      </c>
      <c r="C114" s="247" t="s">
        <v>239</v>
      </c>
      <c r="D114" s="318">
        <v>0</v>
      </c>
      <c r="E114" s="318">
        <v>38259</v>
      </c>
      <c r="F114" s="318">
        <v>38259</v>
      </c>
      <c r="G114" s="337">
        <v>0</v>
      </c>
      <c r="H114" s="345">
        <f t="shared" si="1"/>
        <v>100</v>
      </c>
    </row>
    <row r="115" spans="1:8" ht="23.25" customHeight="1" x14ac:dyDescent="0.25">
      <c r="A115" s="317" t="s">
        <v>290</v>
      </c>
      <c r="B115" s="247" t="s">
        <v>1444</v>
      </c>
      <c r="C115" s="247" t="s">
        <v>291</v>
      </c>
      <c r="D115" s="318">
        <v>0</v>
      </c>
      <c r="E115" s="318">
        <v>443741</v>
      </c>
      <c r="F115" s="318">
        <v>443741</v>
      </c>
      <c r="G115" s="337">
        <v>0</v>
      </c>
      <c r="H115" s="345">
        <f t="shared" si="1"/>
        <v>100</v>
      </c>
    </row>
    <row r="116" spans="1:8" ht="79.5" customHeight="1" x14ac:dyDescent="0.25">
      <c r="A116" s="317" t="s">
        <v>681</v>
      </c>
      <c r="B116" s="247" t="s">
        <v>1081</v>
      </c>
      <c r="C116" s="247"/>
      <c r="D116" s="318">
        <v>75873059.599999994</v>
      </c>
      <c r="E116" s="318">
        <v>89580457.599999994</v>
      </c>
      <c r="F116" s="318">
        <v>86554457.599999994</v>
      </c>
      <c r="G116" s="337">
        <v>114.07798506652026</v>
      </c>
      <c r="H116" s="345">
        <f t="shared" si="1"/>
        <v>96.622031097996981</v>
      </c>
    </row>
    <row r="117" spans="1:8" ht="57" customHeight="1" x14ac:dyDescent="0.25">
      <c r="A117" s="317" t="s">
        <v>236</v>
      </c>
      <c r="B117" s="247" t="s">
        <v>1082</v>
      </c>
      <c r="C117" s="247" t="s">
        <v>237</v>
      </c>
      <c r="D117" s="318">
        <v>75737309.599999994</v>
      </c>
      <c r="E117" s="318">
        <v>88823957.599999994</v>
      </c>
      <c r="F117" s="318">
        <v>86554457.599999994</v>
      </c>
      <c r="G117" s="337">
        <v>114.28245610667955</v>
      </c>
      <c r="H117" s="345">
        <f t="shared" si="1"/>
        <v>97.444946091886365</v>
      </c>
    </row>
    <row r="118" spans="1:8" ht="23.25" customHeight="1" x14ac:dyDescent="0.25">
      <c r="A118" s="317" t="s">
        <v>238</v>
      </c>
      <c r="B118" s="247" t="s">
        <v>1082</v>
      </c>
      <c r="C118" s="247" t="s">
        <v>239</v>
      </c>
      <c r="D118" s="318">
        <v>61908356</v>
      </c>
      <c r="E118" s="318">
        <v>73753329</v>
      </c>
      <c r="F118" s="318">
        <v>72996829</v>
      </c>
      <c r="G118" s="337">
        <v>117.91110880088627</v>
      </c>
      <c r="H118" s="345">
        <f t="shared" si="1"/>
        <v>98.974283587931339</v>
      </c>
    </row>
    <row r="119" spans="1:8" ht="23.25" customHeight="1" x14ac:dyDescent="0.25">
      <c r="A119" s="317" t="s">
        <v>290</v>
      </c>
      <c r="B119" s="247" t="s">
        <v>1082</v>
      </c>
      <c r="C119" s="247" t="s">
        <v>291</v>
      </c>
      <c r="D119" s="318">
        <v>13693203.6</v>
      </c>
      <c r="E119" s="318">
        <v>14314128.6</v>
      </c>
      <c r="F119" s="318">
        <v>13557628.6</v>
      </c>
      <c r="G119" s="337">
        <v>99.009910288633989</v>
      </c>
      <c r="H119" s="345">
        <f t="shared" si="1"/>
        <v>94.715011851996351</v>
      </c>
    </row>
    <row r="120" spans="1:8" ht="102" customHeight="1" x14ac:dyDescent="0.25">
      <c r="A120" s="317" t="s">
        <v>292</v>
      </c>
      <c r="B120" s="247" t="s">
        <v>1082</v>
      </c>
      <c r="C120" s="247" t="s">
        <v>293</v>
      </c>
      <c r="D120" s="318">
        <v>135750</v>
      </c>
      <c r="E120" s="318">
        <v>756500</v>
      </c>
      <c r="F120" s="318">
        <v>0</v>
      </c>
      <c r="G120" s="337">
        <v>0</v>
      </c>
      <c r="H120" s="345">
        <f t="shared" si="1"/>
        <v>0</v>
      </c>
    </row>
    <row r="121" spans="1:8" ht="23.25" customHeight="1" x14ac:dyDescent="0.25">
      <c r="A121" s="317" t="s">
        <v>215</v>
      </c>
      <c r="B121" s="247" t="s">
        <v>1082</v>
      </c>
      <c r="C121" s="247" t="s">
        <v>216</v>
      </c>
      <c r="D121" s="318">
        <v>135750</v>
      </c>
      <c r="E121" s="318">
        <v>756500</v>
      </c>
      <c r="F121" s="318">
        <v>0</v>
      </c>
      <c r="G121" s="337">
        <v>0</v>
      </c>
      <c r="H121" s="345">
        <f t="shared" si="1"/>
        <v>0</v>
      </c>
    </row>
    <row r="122" spans="1:8" ht="102" customHeight="1" x14ac:dyDescent="0.25">
      <c r="A122" s="317" t="s">
        <v>235</v>
      </c>
      <c r="B122" s="247" t="s">
        <v>1082</v>
      </c>
      <c r="C122" s="247" t="s">
        <v>200</v>
      </c>
      <c r="D122" s="318">
        <v>135750</v>
      </c>
      <c r="E122" s="318">
        <v>756500</v>
      </c>
      <c r="F122" s="318">
        <v>0</v>
      </c>
      <c r="G122" s="337">
        <v>0</v>
      </c>
      <c r="H122" s="345">
        <f t="shared" si="1"/>
        <v>0</v>
      </c>
    </row>
    <row r="123" spans="1:8" ht="45.75" customHeight="1" x14ac:dyDescent="0.25">
      <c r="A123" s="317" t="s">
        <v>912</v>
      </c>
      <c r="B123" s="247" t="s">
        <v>913</v>
      </c>
      <c r="C123" s="247"/>
      <c r="D123" s="318">
        <v>0</v>
      </c>
      <c r="E123" s="318">
        <v>892255.5</v>
      </c>
      <c r="F123" s="318">
        <v>892250.28</v>
      </c>
      <c r="G123" s="337">
        <v>0</v>
      </c>
      <c r="H123" s="345">
        <f t="shared" si="1"/>
        <v>99.999414965780545</v>
      </c>
    </row>
    <row r="124" spans="1:8" ht="45.75" customHeight="1" x14ac:dyDescent="0.25">
      <c r="A124" s="317" t="s">
        <v>211</v>
      </c>
      <c r="B124" s="247" t="s">
        <v>1450</v>
      </c>
      <c r="C124" s="247" t="s">
        <v>212</v>
      </c>
      <c r="D124" s="318">
        <v>0</v>
      </c>
      <c r="E124" s="318">
        <v>892255.5</v>
      </c>
      <c r="F124" s="318">
        <v>892250.28</v>
      </c>
      <c r="G124" s="337">
        <v>0</v>
      </c>
      <c r="H124" s="345">
        <f t="shared" si="1"/>
        <v>99.999414965780545</v>
      </c>
    </row>
    <row r="125" spans="1:8" ht="45.75" customHeight="1" x14ac:dyDescent="0.25">
      <c r="A125" s="317" t="s">
        <v>213</v>
      </c>
      <c r="B125" s="247" t="s">
        <v>1450</v>
      </c>
      <c r="C125" s="247" t="s">
        <v>214</v>
      </c>
      <c r="D125" s="318">
        <v>0</v>
      </c>
      <c r="E125" s="318">
        <v>892255.5</v>
      </c>
      <c r="F125" s="318">
        <v>892250.28</v>
      </c>
      <c r="G125" s="337">
        <v>0</v>
      </c>
      <c r="H125" s="345">
        <f t="shared" si="1"/>
        <v>99.999414965780545</v>
      </c>
    </row>
    <row r="126" spans="1:8" ht="23.25" customHeight="1" x14ac:dyDescent="0.25">
      <c r="A126" s="317" t="s">
        <v>308</v>
      </c>
      <c r="B126" s="247" t="s">
        <v>1069</v>
      </c>
      <c r="C126" s="247"/>
      <c r="D126" s="318">
        <v>71772300</v>
      </c>
      <c r="E126" s="318">
        <v>86817134</v>
      </c>
      <c r="F126" s="318">
        <v>86091254.730000004</v>
      </c>
      <c r="G126" s="337">
        <v>119.95053067827004</v>
      </c>
      <c r="H126" s="345">
        <f t="shared" si="1"/>
        <v>99.163898603241165</v>
      </c>
    </row>
    <row r="127" spans="1:8" ht="57" customHeight="1" x14ac:dyDescent="0.25">
      <c r="A127" s="317" t="s">
        <v>223</v>
      </c>
      <c r="B127" s="247" t="s">
        <v>1070</v>
      </c>
      <c r="C127" s="247"/>
      <c r="D127" s="318">
        <v>71772300</v>
      </c>
      <c r="E127" s="318">
        <v>86817134</v>
      </c>
      <c r="F127" s="318">
        <v>86091254.730000004</v>
      </c>
      <c r="G127" s="337">
        <v>119.95053067827004</v>
      </c>
      <c r="H127" s="345">
        <f t="shared" si="1"/>
        <v>99.163898603241165</v>
      </c>
    </row>
    <row r="128" spans="1:8" ht="113.25" customHeight="1" x14ac:dyDescent="0.25">
      <c r="A128" s="317" t="s">
        <v>208</v>
      </c>
      <c r="B128" s="247" t="s">
        <v>1089</v>
      </c>
      <c r="C128" s="247" t="s">
        <v>189</v>
      </c>
      <c r="D128" s="318">
        <v>58585100</v>
      </c>
      <c r="E128" s="318">
        <v>60147703.299999997</v>
      </c>
      <c r="F128" s="318">
        <v>59959260.130000003</v>
      </c>
      <c r="G128" s="337">
        <v>102.34557955862498</v>
      </c>
      <c r="H128" s="345">
        <f t="shared" si="1"/>
        <v>99.686699309098984</v>
      </c>
    </row>
    <row r="129" spans="1:8" ht="34.5" customHeight="1" x14ac:dyDescent="0.25">
      <c r="A129" s="317" t="s">
        <v>242</v>
      </c>
      <c r="B129" s="247" t="s">
        <v>1089</v>
      </c>
      <c r="C129" s="247" t="s">
        <v>243</v>
      </c>
      <c r="D129" s="318">
        <v>12601100</v>
      </c>
      <c r="E129" s="318">
        <v>12601100</v>
      </c>
      <c r="F129" s="318">
        <v>12453079.75</v>
      </c>
      <c r="G129" s="337">
        <v>98.82533866091056</v>
      </c>
      <c r="H129" s="345">
        <f t="shared" si="1"/>
        <v>98.82533866091056</v>
      </c>
    </row>
    <row r="130" spans="1:8" ht="34.5" customHeight="1" x14ac:dyDescent="0.25">
      <c r="A130" s="317" t="s">
        <v>209</v>
      </c>
      <c r="B130" s="247" t="s">
        <v>1088</v>
      </c>
      <c r="C130" s="247" t="s">
        <v>191</v>
      </c>
      <c r="D130" s="318">
        <v>45984000</v>
      </c>
      <c r="E130" s="318">
        <v>47546603.299999997</v>
      </c>
      <c r="F130" s="318">
        <v>47506180.380000003</v>
      </c>
      <c r="G130" s="337">
        <v>103.31023917014615</v>
      </c>
      <c r="H130" s="345">
        <f t="shared" si="1"/>
        <v>99.91498252831029</v>
      </c>
    </row>
    <row r="131" spans="1:8" ht="45.75" customHeight="1" x14ac:dyDescent="0.25">
      <c r="A131" s="317" t="s">
        <v>211</v>
      </c>
      <c r="B131" s="247" t="s">
        <v>1088</v>
      </c>
      <c r="C131" s="247" t="s">
        <v>212</v>
      </c>
      <c r="D131" s="318">
        <v>12537200</v>
      </c>
      <c r="E131" s="318">
        <v>17876080.699999999</v>
      </c>
      <c r="F131" s="318">
        <v>17339994.600000001</v>
      </c>
      <c r="G131" s="337">
        <v>138.30835114698658</v>
      </c>
      <c r="H131" s="345">
        <f t="shared" si="1"/>
        <v>97.001098232902933</v>
      </c>
    </row>
    <row r="132" spans="1:8" ht="45.75" customHeight="1" x14ac:dyDescent="0.25">
      <c r="A132" s="317" t="s">
        <v>213</v>
      </c>
      <c r="B132" s="247" t="s">
        <v>1088</v>
      </c>
      <c r="C132" s="247" t="s">
        <v>214</v>
      </c>
      <c r="D132" s="318">
        <v>12537200</v>
      </c>
      <c r="E132" s="318">
        <v>17876080.699999999</v>
      </c>
      <c r="F132" s="318">
        <v>17339994.600000001</v>
      </c>
      <c r="G132" s="337">
        <v>138.30835114698658</v>
      </c>
      <c r="H132" s="345">
        <f t="shared" si="1"/>
        <v>97.001098232902933</v>
      </c>
    </row>
    <row r="133" spans="1:8" ht="57" customHeight="1" x14ac:dyDescent="0.25">
      <c r="A133" s="317" t="s">
        <v>236</v>
      </c>
      <c r="B133" s="247" t="s">
        <v>1071</v>
      </c>
      <c r="C133" s="247" t="s">
        <v>237</v>
      </c>
      <c r="D133" s="318">
        <v>650000</v>
      </c>
      <c r="E133" s="318">
        <v>8793350</v>
      </c>
      <c r="F133" s="318">
        <v>8792000</v>
      </c>
      <c r="G133" s="337">
        <v>1352.6153846153848</v>
      </c>
      <c r="H133" s="345">
        <f t="shared" si="1"/>
        <v>99.984647489295881</v>
      </c>
    </row>
    <row r="134" spans="1:8" ht="23.25" customHeight="1" x14ac:dyDescent="0.25">
      <c r="A134" s="317" t="s">
        <v>238</v>
      </c>
      <c r="B134" s="247" t="s">
        <v>1071</v>
      </c>
      <c r="C134" s="247" t="s">
        <v>239</v>
      </c>
      <c r="D134" s="318">
        <v>0</v>
      </c>
      <c r="E134" s="318">
        <v>36000</v>
      </c>
      <c r="F134" s="318">
        <v>36000</v>
      </c>
      <c r="G134" s="337">
        <v>0</v>
      </c>
      <c r="H134" s="345">
        <f t="shared" si="1"/>
        <v>100</v>
      </c>
    </row>
    <row r="135" spans="1:8" ht="23.25" customHeight="1" x14ac:dyDescent="0.25">
      <c r="A135" s="317" t="s">
        <v>290</v>
      </c>
      <c r="B135" s="247" t="s">
        <v>1071</v>
      </c>
      <c r="C135" s="247" t="s">
        <v>291</v>
      </c>
      <c r="D135" s="318">
        <v>650000</v>
      </c>
      <c r="E135" s="318">
        <v>8757350</v>
      </c>
      <c r="F135" s="318">
        <v>8756000</v>
      </c>
      <c r="G135" s="337">
        <v>1347.0769230769231</v>
      </c>
      <c r="H135" s="345">
        <f t="shared" si="1"/>
        <v>99.984584377694162</v>
      </c>
    </row>
    <row r="136" spans="1:8" ht="34.5" customHeight="1" x14ac:dyDescent="0.25">
      <c r="A136" s="317" t="s">
        <v>602</v>
      </c>
      <c r="B136" s="247" t="s">
        <v>311</v>
      </c>
      <c r="C136" s="247"/>
      <c r="D136" s="318">
        <v>116187000</v>
      </c>
      <c r="E136" s="318">
        <v>113108600</v>
      </c>
      <c r="F136" s="318">
        <v>110292750.16</v>
      </c>
      <c r="G136" s="337">
        <v>94.926928279411641</v>
      </c>
      <c r="H136" s="345">
        <f t="shared" si="1"/>
        <v>97.510490059995433</v>
      </c>
    </row>
    <row r="137" spans="1:8" ht="23.25" customHeight="1" x14ac:dyDescent="0.25">
      <c r="A137" s="317" t="s">
        <v>603</v>
      </c>
      <c r="B137" s="247" t="s">
        <v>340</v>
      </c>
      <c r="C137" s="247"/>
      <c r="D137" s="318">
        <v>61530000</v>
      </c>
      <c r="E137" s="318">
        <v>59151600</v>
      </c>
      <c r="F137" s="318">
        <v>56811383.409999996</v>
      </c>
      <c r="G137" s="337">
        <v>92.331193580367298</v>
      </c>
      <c r="H137" s="345">
        <f t="shared" si="1"/>
        <v>96.043696890701185</v>
      </c>
    </row>
    <row r="138" spans="1:8" ht="57" customHeight="1" x14ac:dyDescent="0.25">
      <c r="A138" s="317" t="s">
        <v>1116</v>
      </c>
      <c r="B138" s="247" t="s">
        <v>1117</v>
      </c>
      <c r="C138" s="247"/>
      <c r="D138" s="318">
        <v>21200000</v>
      </c>
      <c r="E138" s="318">
        <v>24475900</v>
      </c>
      <c r="F138" s="318">
        <v>22390720.280000001</v>
      </c>
      <c r="G138" s="337">
        <v>105.61660509433963</v>
      </c>
      <c r="H138" s="345">
        <f t="shared" si="1"/>
        <v>91.480682140391167</v>
      </c>
    </row>
    <row r="139" spans="1:8" ht="23.25" customHeight="1" x14ac:dyDescent="0.25">
      <c r="A139" s="317" t="s">
        <v>298</v>
      </c>
      <c r="B139" s="247" t="s">
        <v>1118</v>
      </c>
      <c r="C139" s="247" t="s">
        <v>299</v>
      </c>
      <c r="D139" s="318">
        <v>21200000</v>
      </c>
      <c r="E139" s="318">
        <v>24475900</v>
      </c>
      <c r="F139" s="318">
        <v>22390720.280000001</v>
      </c>
      <c r="G139" s="337">
        <v>105.61660509433963</v>
      </c>
      <c r="H139" s="345">
        <f t="shared" ref="H139:H202" si="2">F139/E139*100</f>
        <v>91.480682140391167</v>
      </c>
    </row>
    <row r="140" spans="1:8" ht="45.75" customHeight="1" x14ac:dyDescent="0.25">
      <c r="A140" s="317" t="s">
        <v>300</v>
      </c>
      <c r="B140" s="247" t="s">
        <v>1118</v>
      </c>
      <c r="C140" s="247" t="s">
        <v>301</v>
      </c>
      <c r="D140" s="318">
        <v>21200000</v>
      </c>
      <c r="E140" s="318">
        <v>24475900</v>
      </c>
      <c r="F140" s="318">
        <v>22390720.280000001</v>
      </c>
      <c r="G140" s="337">
        <v>105.61660509433963</v>
      </c>
      <c r="H140" s="345">
        <f t="shared" si="2"/>
        <v>91.480682140391167</v>
      </c>
    </row>
    <row r="141" spans="1:8" ht="34.5" customHeight="1" x14ac:dyDescent="0.25">
      <c r="A141" s="317" t="s">
        <v>612</v>
      </c>
      <c r="B141" s="247" t="s">
        <v>613</v>
      </c>
      <c r="C141" s="247"/>
      <c r="D141" s="318">
        <v>26330000</v>
      </c>
      <c r="E141" s="318">
        <v>21465700</v>
      </c>
      <c r="F141" s="318">
        <v>21300272</v>
      </c>
      <c r="G141" s="337">
        <v>80.897349031522978</v>
      </c>
      <c r="H141" s="345">
        <f t="shared" si="2"/>
        <v>99.229337967082358</v>
      </c>
    </row>
    <row r="142" spans="1:8" ht="23.25" customHeight="1" x14ac:dyDescent="0.25">
      <c r="A142" s="317" t="s">
        <v>298</v>
      </c>
      <c r="B142" s="247" t="s">
        <v>557</v>
      </c>
      <c r="C142" s="247" t="s">
        <v>299</v>
      </c>
      <c r="D142" s="318">
        <v>26330000</v>
      </c>
      <c r="E142" s="318">
        <v>21465700</v>
      </c>
      <c r="F142" s="318">
        <v>21300272</v>
      </c>
      <c r="G142" s="337">
        <v>80.897349031522978</v>
      </c>
      <c r="H142" s="345">
        <f t="shared" si="2"/>
        <v>99.229337967082358</v>
      </c>
    </row>
    <row r="143" spans="1:8" ht="45.75" customHeight="1" x14ac:dyDescent="0.25">
      <c r="A143" s="317" t="s">
        <v>300</v>
      </c>
      <c r="B143" s="247" t="s">
        <v>557</v>
      </c>
      <c r="C143" s="247" t="s">
        <v>301</v>
      </c>
      <c r="D143" s="318">
        <v>26330000</v>
      </c>
      <c r="E143" s="318">
        <v>21465700</v>
      </c>
      <c r="F143" s="318">
        <v>21300272</v>
      </c>
      <c r="G143" s="337">
        <v>80.897349031522978</v>
      </c>
      <c r="H143" s="345">
        <f t="shared" si="2"/>
        <v>99.229337967082358</v>
      </c>
    </row>
    <row r="144" spans="1:8" ht="68.25" customHeight="1" x14ac:dyDescent="0.25">
      <c r="A144" s="317" t="s">
        <v>689</v>
      </c>
      <c r="B144" s="247" t="s">
        <v>1111</v>
      </c>
      <c r="C144" s="247"/>
      <c r="D144" s="318">
        <v>14000000</v>
      </c>
      <c r="E144" s="318">
        <v>13210000</v>
      </c>
      <c r="F144" s="318">
        <v>13120391.130000001</v>
      </c>
      <c r="G144" s="337">
        <v>93.717079500000011</v>
      </c>
      <c r="H144" s="345">
        <f t="shared" si="2"/>
        <v>99.321658819076461</v>
      </c>
    </row>
    <row r="145" spans="1:8" ht="23.25" customHeight="1" x14ac:dyDescent="0.25">
      <c r="A145" s="317" t="s">
        <v>298</v>
      </c>
      <c r="B145" s="247" t="s">
        <v>1112</v>
      </c>
      <c r="C145" s="247" t="s">
        <v>299</v>
      </c>
      <c r="D145" s="318">
        <v>14000000</v>
      </c>
      <c r="E145" s="318">
        <v>13210000</v>
      </c>
      <c r="F145" s="318">
        <v>13120391.130000001</v>
      </c>
      <c r="G145" s="337">
        <v>93.717079500000011</v>
      </c>
      <c r="H145" s="345">
        <f t="shared" si="2"/>
        <v>99.321658819076461</v>
      </c>
    </row>
    <row r="146" spans="1:8" ht="34.5" customHeight="1" x14ac:dyDescent="0.25">
      <c r="A146" s="317" t="s">
        <v>322</v>
      </c>
      <c r="B146" s="247" t="s">
        <v>1112</v>
      </c>
      <c r="C146" s="247" t="s">
        <v>323</v>
      </c>
      <c r="D146" s="318">
        <v>14000000</v>
      </c>
      <c r="E146" s="318">
        <v>13210000</v>
      </c>
      <c r="F146" s="318">
        <v>13120391.130000001</v>
      </c>
      <c r="G146" s="337">
        <v>93.717079500000011</v>
      </c>
      <c r="H146" s="345">
        <f t="shared" si="2"/>
        <v>99.321658819076461</v>
      </c>
    </row>
    <row r="147" spans="1:8" ht="34.5" customHeight="1" x14ac:dyDescent="0.25">
      <c r="A147" s="317" t="s">
        <v>1090</v>
      </c>
      <c r="B147" s="247" t="s">
        <v>312</v>
      </c>
      <c r="C147" s="247"/>
      <c r="D147" s="318">
        <v>40924000</v>
      </c>
      <c r="E147" s="318">
        <v>40924000</v>
      </c>
      <c r="F147" s="318">
        <v>40924000</v>
      </c>
      <c r="G147" s="337">
        <v>100</v>
      </c>
      <c r="H147" s="345">
        <f t="shared" si="2"/>
        <v>100</v>
      </c>
    </row>
    <row r="148" spans="1:8" ht="45.75" customHeight="1" x14ac:dyDescent="0.25">
      <c r="A148" s="317" t="s">
        <v>1091</v>
      </c>
      <c r="B148" s="247" t="s">
        <v>1092</v>
      </c>
      <c r="C148" s="247"/>
      <c r="D148" s="318">
        <v>40924000</v>
      </c>
      <c r="E148" s="318">
        <v>40924000</v>
      </c>
      <c r="F148" s="318">
        <v>40924000</v>
      </c>
      <c r="G148" s="337">
        <v>100</v>
      </c>
      <c r="H148" s="345">
        <f t="shared" si="2"/>
        <v>100</v>
      </c>
    </row>
    <row r="149" spans="1:8" ht="23.25" customHeight="1" x14ac:dyDescent="0.25">
      <c r="A149" s="317" t="s">
        <v>298</v>
      </c>
      <c r="B149" s="247" t="s">
        <v>1093</v>
      </c>
      <c r="C149" s="247" t="s">
        <v>299</v>
      </c>
      <c r="D149" s="318">
        <v>12850000</v>
      </c>
      <c r="E149" s="318">
        <v>12236057.140000001</v>
      </c>
      <c r="F149" s="318">
        <v>12236057.140000001</v>
      </c>
      <c r="G149" s="337">
        <v>95.222234552529187</v>
      </c>
      <c r="H149" s="345">
        <f t="shared" si="2"/>
        <v>100</v>
      </c>
    </row>
    <row r="150" spans="1:8" ht="45.75" customHeight="1" x14ac:dyDescent="0.25">
      <c r="A150" s="317" t="s">
        <v>300</v>
      </c>
      <c r="B150" s="247" t="s">
        <v>1093</v>
      </c>
      <c r="C150" s="247" t="s">
        <v>301</v>
      </c>
      <c r="D150" s="318">
        <v>12850000</v>
      </c>
      <c r="E150" s="318">
        <v>12236057.140000001</v>
      </c>
      <c r="F150" s="318">
        <v>12236057.140000001</v>
      </c>
      <c r="G150" s="337">
        <v>95.222234552529187</v>
      </c>
      <c r="H150" s="345">
        <f t="shared" si="2"/>
        <v>100</v>
      </c>
    </row>
    <row r="151" spans="1:8" ht="57" customHeight="1" x14ac:dyDescent="0.25">
      <c r="A151" s="317" t="s">
        <v>236</v>
      </c>
      <c r="B151" s="247" t="s">
        <v>1093</v>
      </c>
      <c r="C151" s="247" t="s">
        <v>237</v>
      </c>
      <c r="D151" s="318">
        <v>28074000</v>
      </c>
      <c r="E151" s="318">
        <v>28687942.859999999</v>
      </c>
      <c r="F151" s="318">
        <v>28687942.859999999</v>
      </c>
      <c r="G151" s="337">
        <v>102.18687347723872</v>
      </c>
      <c r="H151" s="345">
        <f t="shared" si="2"/>
        <v>100</v>
      </c>
    </row>
    <row r="152" spans="1:8" ht="23.25" customHeight="1" x14ac:dyDescent="0.25">
      <c r="A152" s="317" t="s">
        <v>238</v>
      </c>
      <c r="B152" s="247" t="s">
        <v>1093</v>
      </c>
      <c r="C152" s="247" t="s">
        <v>239</v>
      </c>
      <c r="D152" s="318">
        <v>28074000</v>
      </c>
      <c r="E152" s="318">
        <v>8814682.3100000005</v>
      </c>
      <c r="F152" s="318">
        <v>8814682.3100000005</v>
      </c>
      <c r="G152" s="337">
        <v>31.398027748094325</v>
      </c>
      <c r="H152" s="345">
        <f t="shared" si="2"/>
        <v>100</v>
      </c>
    </row>
    <row r="153" spans="1:8" ht="23.25" customHeight="1" x14ac:dyDescent="0.25">
      <c r="A153" s="317" t="s">
        <v>290</v>
      </c>
      <c r="B153" s="247" t="s">
        <v>1093</v>
      </c>
      <c r="C153" s="247" t="s">
        <v>291</v>
      </c>
      <c r="D153" s="318">
        <v>0</v>
      </c>
      <c r="E153" s="318">
        <v>19873260.550000001</v>
      </c>
      <c r="F153" s="318">
        <v>19873260.550000001</v>
      </c>
      <c r="G153" s="337">
        <v>0</v>
      </c>
      <c r="H153" s="345">
        <f t="shared" si="2"/>
        <v>100</v>
      </c>
    </row>
    <row r="154" spans="1:8" ht="23.25" customHeight="1" x14ac:dyDescent="0.25">
      <c r="A154" s="317" t="s">
        <v>308</v>
      </c>
      <c r="B154" s="247" t="s">
        <v>892</v>
      </c>
      <c r="C154" s="247"/>
      <c r="D154" s="318">
        <v>12733000</v>
      </c>
      <c r="E154" s="318">
        <v>12733000</v>
      </c>
      <c r="F154" s="318">
        <v>12258866.59</v>
      </c>
      <c r="G154" s="337">
        <v>96.276341710515979</v>
      </c>
      <c r="H154" s="345">
        <f t="shared" si="2"/>
        <v>96.276341710515979</v>
      </c>
    </row>
    <row r="155" spans="1:8" ht="102" customHeight="1" x14ac:dyDescent="0.25">
      <c r="A155" s="317" t="s">
        <v>968</v>
      </c>
      <c r="B155" s="247" t="s">
        <v>969</v>
      </c>
      <c r="C155" s="247"/>
      <c r="D155" s="318">
        <v>12733000</v>
      </c>
      <c r="E155" s="318">
        <v>12733000</v>
      </c>
      <c r="F155" s="318">
        <v>12258866.59</v>
      </c>
      <c r="G155" s="337">
        <v>96.276341710515979</v>
      </c>
      <c r="H155" s="345">
        <f t="shared" si="2"/>
        <v>96.276341710515979</v>
      </c>
    </row>
    <row r="156" spans="1:8" ht="113.25" customHeight="1" x14ac:dyDescent="0.25">
      <c r="A156" s="317" t="s">
        <v>208</v>
      </c>
      <c r="B156" s="247" t="s">
        <v>970</v>
      </c>
      <c r="C156" s="247" t="s">
        <v>189</v>
      </c>
      <c r="D156" s="318">
        <v>10334300</v>
      </c>
      <c r="E156" s="318">
        <v>10334300</v>
      </c>
      <c r="F156" s="318">
        <v>10278857.699999999</v>
      </c>
      <c r="G156" s="337">
        <v>99.463511800508968</v>
      </c>
      <c r="H156" s="345">
        <f t="shared" si="2"/>
        <v>99.463511800508968</v>
      </c>
    </row>
    <row r="157" spans="1:8" ht="34.5" customHeight="1" x14ac:dyDescent="0.25">
      <c r="A157" s="317" t="s">
        <v>209</v>
      </c>
      <c r="B157" s="247" t="s">
        <v>970</v>
      </c>
      <c r="C157" s="247" t="s">
        <v>191</v>
      </c>
      <c r="D157" s="318">
        <v>10334300</v>
      </c>
      <c r="E157" s="318">
        <v>10334300</v>
      </c>
      <c r="F157" s="318">
        <v>10278857.699999999</v>
      </c>
      <c r="G157" s="337">
        <v>99.463511800508968</v>
      </c>
      <c r="H157" s="345">
        <f t="shared" si="2"/>
        <v>99.463511800508968</v>
      </c>
    </row>
    <row r="158" spans="1:8" ht="45.75" customHeight="1" x14ac:dyDescent="0.25">
      <c r="A158" s="317" t="s">
        <v>211</v>
      </c>
      <c r="B158" s="247" t="s">
        <v>970</v>
      </c>
      <c r="C158" s="247" t="s">
        <v>212</v>
      </c>
      <c r="D158" s="318">
        <v>2398700</v>
      </c>
      <c r="E158" s="318">
        <v>2398700</v>
      </c>
      <c r="F158" s="318">
        <v>1980008.89</v>
      </c>
      <c r="G158" s="337">
        <v>82.54508233626548</v>
      </c>
      <c r="H158" s="345">
        <f t="shared" si="2"/>
        <v>82.54508233626548</v>
      </c>
    </row>
    <row r="159" spans="1:8" ht="45.75" customHeight="1" x14ac:dyDescent="0.25">
      <c r="A159" s="317" t="s">
        <v>213</v>
      </c>
      <c r="B159" s="247" t="s">
        <v>970</v>
      </c>
      <c r="C159" s="247" t="s">
        <v>214</v>
      </c>
      <c r="D159" s="318">
        <v>2398700</v>
      </c>
      <c r="E159" s="318">
        <v>2398700</v>
      </c>
      <c r="F159" s="318">
        <v>1980008.89</v>
      </c>
      <c r="G159" s="337">
        <v>82.54508233626548</v>
      </c>
      <c r="H159" s="345">
        <f t="shared" si="2"/>
        <v>82.54508233626548</v>
      </c>
    </row>
    <row r="160" spans="1:8" ht="57" customHeight="1" x14ac:dyDescent="0.25">
      <c r="A160" s="317" t="s">
        <v>1119</v>
      </c>
      <c r="B160" s="247" t="s">
        <v>1120</v>
      </c>
      <c r="C160" s="247"/>
      <c r="D160" s="318">
        <v>1000000</v>
      </c>
      <c r="E160" s="318">
        <v>300000</v>
      </c>
      <c r="F160" s="318">
        <v>298500.15999999997</v>
      </c>
      <c r="G160" s="337">
        <v>29.850015999999997</v>
      </c>
      <c r="H160" s="345">
        <f t="shared" si="2"/>
        <v>99.500053333333327</v>
      </c>
    </row>
    <row r="161" spans="1:8" ht="90.75" customHeight="1" x14ac:dyDescent="0.25">
      <c r="A161" s="317" t="s">
        <v>1121</v>
      </c>
      <c r="B161" s="247" t="s">
        <v>1122</v>
      </c>
      <c r="C161" s="247"/>
      <c r="D161" s="318">
        <v>1000000</v>
      </c>
      <c r="E161" s="318">
        <v>300000</v>
      </c>
      <c r="F161" s="318">
        <v>298500.15999999997</v>
      </c>
      <c r="G161" s="337">
        <v>29.850015999999997</v>
      </c>
      <c r="H161" s="345">
        <f t="shared" si="2"/>
        <v>99.500053333333327</v>
      </c>
    </row>
    <row r="162" spans="1:8" ht="45.75" customHeight="1" x14ac:dyDescent="0.25">
      <c r="A162" s="317" t="s">
        <v>211</v>
      </c>
      <c r="B162" s="247" t="s">
        <v>1123</v>
      </c>
      <c r="C162" s="247" t="s">
        <v>212</v>
      </c>
      <c r="D162" s="318">
        <v>1000000</v>
      </c>
      <c r="E162" s="318">
        <v>300000</v>
      </c>
      <c r="F162" s="318">
        <v>298500.15999999997</v>
      </c>
      <c r="G162" s="337">
        <v>29.850015999999997</v>
      </c>
      <c r="H162" s="345">
        <f t="shared" si="2"/>
        <v>99.500053333333327</v>
      </c>
    </row>
    <row r="163" spans="1:8" ht="45.75" customHeight="1" x14ac:dyDescent="0.25">
      <c r="A163" s="317" t="s">
        <v>213</v>
      </c>
      <c r="B163" s="247" t="s">
        <v>1123</v>
      </c>
      <c r="C163" s="247" t="s">
        <v>214</v>
      </c>
      <c r="D163" s="318">
        <v>1000000</v>
      </c>
      <c r="E163" s="318">
        <v>300000</v>
      </c>
      <c r="F163" s="318">
        <v>298500.15999999997</v>
      </c>
      <c r="G163" s="337">
        <v>29.850015999999997</v>
      </c>
      <c r="H163" s="345">
        <f t="shared" si="2"/>
        <v>99.500053333333327</v>
      </c>
    </row>
    <row r="164" spans="1:8" ht="23.25" customHeight="1" x14ac:dyDescent="0.25">
      <c r="A164" s="317" t="s">
        <v>694</v>
      </c>
      <c r="B164" s="247" t="s">
        <v>258</v>
      </c>
      <c r="C164" s="247"/>
      <c r="D164" s="318">
        <v>421979700</v>
      </c>
      <c r="E164" s="318">
        <v>457918025</v>
      </c>
      <c r="F164" s="318">
        <v>457723174.57999998</v>
      </c>
      <c r="G164" s="337">
        <v>108.47042513656461</v>
      </c>
      <c r="H164" s="345">
        <f t="shared" si="2"/>
        <v>99.957448624128745</v>
      </c>
    </row>
    <row r="165" spans="1:8" ht="34.5" customHeight="1" x14ac:dyDescent="0.25">
      <c r="A165" s="317" t="s">
        <v>695</v>
      </c>
      <c r="B165" s="247" t="s">
        <v>259</v>
      </c>
      <c r="C165" s="247"/>
      <c r="D165" s="318">
        <v>307489300</v>
      </c>
      <c r="E165" s="318">
        <v>338056425</v>
      </c>
      <c r="F165" s="318">
        <v>337861586.57999998</v>
      </c>
      <c r="G165" s="337">
        <v>109.8775100727082</v>
      </c>
      <c r="H165" s="345">
        <f t="shared" si="2"/>
        <v>99.942365118485768</v>
      </c>
    </row>
    <row r="166" spans="1:8" ht="68.25" customHeight="1" x14ac:dyDescent="0.25">
      <c r="A166" s="317" t="s">
        <v>696</v>
      </c>
      <c r="B166" s="247" t="s">
        <v>697</v>
      </c>
      <c r="C166" s="247"/>
      <c r="D166" s="318">
        <v>307489300</v>
      </c>
      <c r="E166" s="318">
        <v>338056425</v>
      </c>
      <c r="F166" s="318">
        <v>337861586.57999998</v>
      </c>
      <c r="G166" s="337">
        <v>109.8775100727082</v>
      </c>
      <c r="H166" s="345">
        <f t="shared" si="2"/>
        <v>99.942365118485768</v>
      </c>
    </row>
    <row r="167" spans="1:8" ht="57" customHeight="1" x14ac:dyDescent="0.25">
      <c r="A167" s="317" t="s">
        <v>236</v>
      </c>
      <c r="B167" s="247" t="s">
        <v>591</v>
      </c>
      <c r="C167" s="247" t="s">
        <v>237</v>
      </c>
      <c r="D167" s="318">
        <v>307489300</v>
      </c>
      <c r="E167" s="318">
        <v>338056425</v>
      </c>
      <c r="F167" s="318">
        <v>337861586.57999998</v>
      </c>
      <c r="G167" s="337">
        <v>109.8775100727082</v>
      </c>
      <c r="H167" s="345">
        <f t="shared" si="2"/>
        <v>99.942365118485768</v>
      </c>
    </row>
    <row r="168" spans="1:8" ht="23.25" customHeight="1" x14ac:dyDescent="0.25">
      <c r="A168" s="317" t="s">
        <v>238</v>
      </c>
      <c r="B168" s="247" t="s">
        <v>591</v>
      </c>
      <c r="C168" s="247" t="s">
        <v>239</v>
      </c>
      <c r="D168" s="318">
        <v>70366000</v>
      </c>
      <c r="E168" s="318">
        <v>82741480</v>
      </c>
      <c r="F168" s="318">
        <v>82546641.609999999</v>
      </c>
      <c r="G168" s="337">
        <v>117.31040788164739</v>
      </c>
      <c r="H168" s="345">
        <f t="shared" si="2"/>
        <v>99.764521507229503</v>
      </c>
    </row>
    <row r="169" spans="1:8" ht="23.25" customHeight="1" x14ac:dyDescent="0.25">
      <c r="A169" s="317" t="s">
        <v>290</v>
      </c>
      <c r="B169" s="247" t="s">
        <v>591</v>
      </c>
      <c r="C169" s="247" t="s">
        <v>291</v>
      </c>
      <c r="D169" s="318">
        <v>221123300</v>
      </c>
      <c r="E169" s="318">
        <v>225314945</v>
      </c>
      <c r="F169" s="318">
        <v>225314945</v>
      </c>
      <c r="G169" s="337">
        <v>101.89561434728951</v>
      </c>
      <c r="H169" s="345">
        <f t="shared" si="2"/>
        <v>100</v>
      </c>
    </row>
    <row r="170" spans="1:8" ht="102" customHeight="1" x14ac:dyDescent="0.25">
      <c r="A170" s="317" t="s">
        <v>292</v>
      </c>
      <c r="B170" s="247" t="s">
        <v>856</v>
      </c>
      <c r="C170" s="247" t="s">
        <v>293</v>
      </c>
      <c r="D170" s="318">
        <v>16000000</v>
      </c>
      <c r="E170" s="318">
        <v>30000000</v>
      </c>
      <c r="F170" s="318">
        <v>29999999.969999999</v>
      </c>
      <c r="G170" s="337">
        <v>187.49999981249999</v>
      </c>
      <c r="H170" s="345">
        <f t="shared" si="2"/>
        <v>99.999999899999992</v>
      </c>
    </row>
    <row r="171" spans="1:8" ht="23.25" customHeight="1" x14ac:dyDescent="0.25">
      <c r="A171" s="317" t="s">
        <v>698</v>
      </c>
      <c r="B171" s="247" t="s">
        <v>1131</v>
      </c>
      <c r="C171" s="247"/>
      <c r="D171" s="318">
        <v>114490400</v>
      </c>
      <c r="E171" s="318">
        <v>119861600</v>
      </c>
      <c r="F171" s="318">
        <v>119861588</v>
      </c>
      <c r="G171" s="337">
        <v>104.69138722547918</v>
      </c>
      <c r="H171" s="345">
        <f t="shared" si="2"/>
        <v>99.999989988453351</v>
      </c>
    </row>
    <row r="172" spans="1:8" ht="34.5" customHeight="1" x14ac:dyDescent="0.25">
      <c r="A172" s="317" t="s">
        <v>1132</v>
      </c>
      <c r="B172" s="247" t="s">
        <v>1133</v>
      </c>
      <c r="C172" s="247"/>
      <c r="D172" s="318">
        <v>109236400</v>
      </c>
      <c r="E172" s="318">
        <v>112036400</v>
      </c>
      <c r="F172" s="318">
        <v>112036400</v>
      </c>
      <c r="G172" s="337">
        <v>102.56324814805322</v>
      </c>
      <c r="H172" s="345">
        <f t="shared" si="2"/>
        <v>100</v>
      </c>
    </row>
    <row r="173" spans="1:8" ht="57" customHeight="1" x14ac:dyDescent="0.25">
      <c r="A173" s="317" t="s">
        <v>236</v>
      </c>
      <c r="B173" s="247" t="s">
        <v>1134</v>
      </c>
      <c r="C173" s="247" t="s">
        <v>237</v>
      </c>
      <c r="D173" s="318">
        <v>109236400</v>
      </c>
      <c r="E173" s="318">
        <v>112036400</v>
      </c>
      <c r="F173" s="318">
        <v>112036400</v>
      </c>
      <c r="G173" s="337">
        <v>102.56324814805322</v>
      </c>
      <c r="H173" s="345">
        <f t="shared" si="2"/>
        <v>100</v>
      </c>
    </row>
    <row r="174" spans="1:8" ht="23.25" customHeight="1" x14ac:dyDescent="0.25">
      <c r="A174" s="317" t="s">
        <v>238</v>
      </c>
      <c r="B174" s="247" t="s">
        <v>1134</v>
      </c>
      <c r="C174" s="247" t="s">
        <v>239</v>
      </c>
      <c r="D174" s="318">
        <v>109236400</v>
      </c>
      <c r="E174" s="318">
        <v>112036400</v>
      </c>
      <c r="F174" s="318">
        <v>112036400</v>
      </c>
      <c r="G174" s="337">
        <v>102.56324814805322</v>
      </c>
      <c r="H174" s="345">
        <f t="shared" si="2"/>
        <v>100</v>
      </c>
    </row>
    <row r="175" spans="1:8" ht="79.5" customHeight="1" x14ac:dyDescent="0.25">
      <c r="A175" s="317" t="s">
        <v>1465</v>
      </c>
      <c r="B175" s="247" t="s">
        <v>1466</v>
      </c>
      <c r="C175" s="247"/>
      <c r="D175" s="318">
        <v>5254000</v>
      </c>
      <c r="E175" s="318">
        <v>6399200</v>
      </c>
      <c r="F175" s="318">
        <v>6399188</v>
      </c>
      <c r="G175" s="337">
        <v>121.79649790635708</v>
      </c>
      <c r="H175" s="345">
        <f t="shared" si="2"/>
        <v>99.999812476559569</v>
      </c>
    </row>
    <row r="176" spans="1:8" ht="57" customHeight="1" x14ac:dyDescent="0.25">
      <c r="A176" s="317" t="s">
        <v>236</v>
      </c>
      <c r="B176" s="247" t="s">
        <v>1467</v>
      </c>
      <c r="C176" s="247" t="s">
        <v>237</v>
      </c>
      <c r="D176" s="318">
        <v>5254000</v>
      </c>
      <c r="E176" s="318">
        <v>6399200</v>
      </c>
      <c r="F176" s="318">
        <v>6399188</v>
      </c>
      <c r="G176" s="337">
        <v>121.79649790635708</v>
      </c>
      <c r="H176" s="345">
        <f t="shared" si="2"/>
        <v>99.999812476559569</v>
      </c>
    </row>
    <row r="177" spans="1:8" ht="23.25" customHeight="1" x14ac:dyDescent="0.25">
      <c r="A177" s="317" t="s">
        <v>238</v>
      </c>
      <c r="B177" s="247" t="s">
        <v>1467</v>
      </c>
      <c r="C177" s="247" t="s">
        <v>239</v>
      </c>
      <c r="D177" s="318">
        <v>5254000</v>
      </c>
      <c r="E177" s="318">
        <v>6399200</v>
      </c>
      <c r="F177" s="318">
        <v>6399188</v>
      </c>
      <c r="G177" s="337">
        <v>121.79649790635708</v>
      </c>
      <c r="H177" s="345">
        <f t="shared" si="2"/>
        <v>99.999812476559569</v>
      </c>
    </row>
    <row r="178" spans="1:8" ht="79.5" customHeight="1" x14ac:dyDescent="0.25">
      <c r="A178" s="317" t="s">
        <v>1135</v>
      </c>
      <c r="B178" s="247" t="s">
        <v>1136</v>
      </c>
      <c r="C178" s="247"/>
      <c r="D178" s="318">
        <v>0</v>
      </c>
      <c r="E178" s="318">
        <v>1426000</v>
      </c>
      <c r="F178" s="318">
        <v>1426000</v>
      </c>
      <c r="G178" s="337">
        <v>0</v>
      </c>
      <c r="H178" s="345">
        <f t="shared" si="2"/>
        <v>100</v>
      </c>
    </row>
    <row r="179" spans="1:8" ht="57" customHeight="1" x14ac:dyDescent="0.25">
      <c r="A179" s="317" t="s">
        <v>236</v>
      </c>
      <c r="B179" s="247" t="s">
        <v>1468</v>
      </c>
      <c r="C179" s="247" t="s">
        <v>237</v>
      </c>
      <c r="D179" s="318">
        <v>0</v>
      </c>
      <c r="E179" s="318">
        <v>1426000</v>
      </c>
      <c r="F179" s="318">
        <v>1426000</v>
      </c>
      <c r="G179" s="337">
        <v>0</v>
      </c>
      <c r="H179" s="345">
        <f t="shared" si="2"/>
        <v>100</v>
      </c>
    </row>
    <row r="180" spans="1:8" ht="23.25" customHeight="1" x14ac:dyDescent="0.25">
      <c r="A180" s="317" t="s">
        <v>238</v>
      </c>
      <c r="B180" s="247" t="s">
        <v>1468</v>
      </c>
      <c r="C180" s="247" t="s">
        <v>239</v>
      </c>
      <c r="D180" s="318">
        <v>0</v>
      </c>
      <c r="E180" s="318">
        <v>1426000</v>
      </c>
      <c r="F180" s="318">
        <v>1426000</v>
      </c>
      <c r="G180" s="337">
        <v>0</v>
      </c>
      <c r="H180" s="345">
        <f t="shared" si="2"/>
        <v>100</v>
      </c>
    </row>
    <row r="181" spans="1:8" ht="34.5" customHeight="1" x14ac:dyDescent="0.25">
      <c r="A181" s="317" t="s">
        <v>642</v>
      </c>
      <c r="B181" s="247" t="s">
        <v>284</v>
      </c>
      <c r="C181" s="247"/>
      <c r="D181" s="318">
        <v>14615690</v>
      </c>
      <c r="E181" s="318">
        <v>17302690</v>
      </c>
      <c r="F181" s="318">
        <v>13575453.83</v>
      </c>
      <c r="G181" s="337">
        <v>92.882743339520744</v>
      </c>
      <c r="H181" s="345">
        <f t="shared" si="2"/>
        <v>78.458631750323221</v>
      </c>
    </row>
    <row r="182" spans="1:8" ht="57" customHeight="1" x14ac:dyDescent="0.25">
      <c r="A182" s="317" t="s">
        <v>1043</v>
      </c>
      <c r="B182" s="247" t="s">
        <v>285</v>
      </c>
      <c r="C182" s="247"/>
      <c r="D182" s="318">
        <v>3000000</v>
      </c>
      <c r="E182" s="318">
        <v>3732000</v>
      </c>
      <c r="F182" s="318">
        <v>3731782.94</v>
      </c>
      <c r="G182" s="337">
        <v>124.39276466666666</v>
      </c>
      <c r="H182" s="345">
        <f t="shared" si="2"/>
        <v>99.994183815648441</v>
      </c>
    </row>
    <row r="183" spans="1:8" ht="57" customHeight="1" x14ac:dyDescent="0.25">
      <c r="A183" s="317" t="s">
        <v>903</v>
      </c>
      <c r="B183" s="247" t="s">
        <v>286</v>
      </c>
      <c r="C183" s="247"/>
      <c r="D183" s="318">
        <v>3000000</v>
      </c>
      <c r="E183" s="318">
        <v>3732000</v>
      </c>
      <c r="F183" s="318">
        <v>3731782.94</v>
      </c>
      <c r="G183" s="337">
        <v>124.39276466666666</v>
      </c>
      <c r="H183" s="345">
        <f t="shared" si="2"/>
        <v>99.994183815648441</v>
      </c>
    </row>
    <row r="184" spans="1:8" ht="45.75" customHeight="1" x14ac:dyDescent="0.25">
      <c r="A184" s="317" t="s">
        <v>211</v>
      </c>
      <c r="B184" s="247" t="s">
        <v>847</v>
      </c>
      <c r="C184" s="247" t="s">
        <v>212</v>
      </c>
      <c r="D184" s="318">
        <v>3000000</v>
      </c>
      <c r="E184" s="318">
        <v>3732000</v>
      </c>
      <c r="F184" s="318">
        <v>3731782.94</v>
      </c>
      <c r="G184" s="337">
        <v>124.39276466666666</v>
      </c>
      <c r="H184" s="345">
        <f t="shared" si="2"/>
        <v>99.994183815648441</v>
      </c>
    </row>
    <row r="185" spans="1:8" ht="45.75" customHeight="1" x14ac:dyDescent="0.25">
      <c r="A185" s="317" t="s">
        <v>213</v>
      </c>
      <c r="B185" s="247" t="s">
        <v>847</v>
      </c>
      <c r="C185" s="247" t="s">
        <v>214</v>
      </c>
      <c r="D185" s="318">
        <v>3000000</v>
      </c>
      <c r="E185" s="318">
        <v>3732000</v>
      </c>
      <c r="F185" s="318">
        <v>3731782.94</v>
      </c>
      <c r="G185" s="337">
        <v>124.39276466666666</v>
      </c>
      <c r="H185" s="345">
        <f t="shared" si="2"/>
        <v>99.994183815648441</v>
      </c>
    </row>
    <row r="186" spans="1:8" ht="34.5" customHeight="1" x14ac:dyDescent="0.25">
      <c r="A186" s="317" t="s">
        <v>699</v>
      </c>
      <c r="B186" s="247" t="s">
        <v>287</v>
      </c>
      <c r="C186" s="247"/>
      <c r="D186" s="318">
        <v>3401690</v>
      </c>
      <c r="E186" s="318">
        <v>3401690</v>
      </c>
      <c r="F186" s="318">
        <v>3379599</v>
      </c>
      <c r="G186" s="337">
        <v>99.350587502094541</v>
      </c>
      <c r="H186" s="345">
        <f t="shared" si="2"/>
        <v>99.350587502094541</v>
      </c>
    </row>
    <row r="187" spans="1:8" ht="57" customHeight="1" x14ac:dyDescent="0.25">
      <c r="A187" s="317" t="s">
        <v>1021</v>
      </c>
      <c r="B187" s="247" t="s">
        <v>1022</v>
      </c>
      <c r="C187" s="247"/>
      <c r="D187" s="318">
        <v>3401690</v>
      </c>
      <c r="E187" s="318">
        <v>3401690</v>
      </c>
      <c r="F187" s="318">
        <v>3379599</v>
      </c>
      <c r="G187" s="337">
        <v>99.350587502094541</v>
      </c>
      <c r="H187" s="345">
        <f t="shared" si="2"/>
        <v>99.350587502094541</v>
      </c>
    </row>
    <row r="188" spans="1:8" ht="45.75" customHeight="1" x14ac:dyDescent="0.25">
      <c r="A188" s="317" t="s">
        <v>211</v>
      </c>
      <c r="B188" s="247" t="s">
        <v>1023</v>
      </c>
      <c r="C188" s="247" t="s">
        <v>212</v>
      </c>
      <c r="D188" s="318">
        <v>3401690</v>
      </c>
      <c r="E188" s="318">
        <v>3401690</v>
      </c>
      <c r="F188" s="318">
        <v>3379599</v>
      </c>
      <c r="G188" s="337">
        <v>99.350587502094541</v>
      </c>
      <c r="H188" s="345">
        <f t="shared" si="2"/>
        <v>99.350587502094541</v>
      </c>
    </row>
    <row r="189" spans="1:8" ht="45.75" customHeight="1" x14ac:dyDescent="0.25">
      <c r="A189" s="317" t="s">
        <v>213</v>
      </c>
      <c r="B189" s="247" t="s">
        <v>1023</v>
      </c>
      <c r="C189" s="247" t="s">
        <v>214</v>
      </c>
      <c r="D189" s="318">
        <v>3401690</v>
      </c>
      <c r="E189" s="318">
        <v>3401690</v>
      </c>
      <c r="F189" s="318">
        <v>3379599</v>
      </c>
      <c r="G189" s="337">
        <v>99.350587502094541</v>
      </c>
      <c r="H189" s="345">
        <f t="shared" si="2"/>
        <v>99.350587502094541</v>
      </c>
    </row>
    <row r="190" spans="1:8" ht="68.25" customHeight="1" x14ac:dyDescent="0.25">
      <c r="A190" s="317" t="s">
        <v>1019</v>
      </c>
      <c r="B190" s="247" t="s">
        <v>643</v>
      </c>
      <c r="C190" s="247"/>
      <c r="D190" s="318">
        <v>8214000</v>
      </c>
      <c r="E190" s="318">
        <v>10169000</v>
      </c>
      <c r="F190" s="318">
        <v>6464071.8899999997</v>
      </c>
      <c r="G190" s="337">
        <v>78.695786340394449</v>
      </c>
      <c r="H190" s="345">
        <f t="shared" si="2"/>
        <v>63.566445963221554</v>
      </c>
    </row>
    <row r="191" spans="1:8" ht="34.5" customHeight="1" x14ac:dyDescent="0.25">
      <c r="A191" s="317" t="s">
        <v>1020</v>
      </c>
      <c r="B191" s="247" t="s">
        <v>644</v>
      </c>
      <c r="C191" s="247"/>
      <c r="D191" s="318">
        <v>8214000</v>
      </c>
      <c r="E191" s="318">
        <v>10169000</v>
      </c>
      <c r="F191" s="318">
        <v>6464071.8899999997</v>
      </c>
      <c r="G191" s="337">
        <v>78.695786340394449</v>
      </c>
      <c r="H191" s="345">
        <f t="shared" si="2"/>
        <v>63.566445963221554</v>
      </c>
    </row>
    <row r="192" spans="1:8" ht="57" customHeight="1" x14ac:dyDescent="0.25">
      <c r="A192" s="317" t="s">
        <v>236</v>
      </c>
      <c r="B192" s="247" t="s">
        <v>574</v>
      </c>
      <c r="C192" s="247" t="s">
        <v>237</v>
      </c>
      <c r="D192" s="318">
        <v>8214000</v>
      </c>
      <c r="E192" s="318">
        <v>10169000</v>
      </c>
      <c r="F192" s="318">
        <v>6464071.8899999997</v>
      </c>
      <c r="G192" s="337">
        <v>78.695786340394449</v>
      </c>
      <c r="H192" s="345">
        <f t="shared" si="2"/>
        <v>63.566445963221554</v>
      </c>
    </row>
    <row r="193" spans="1:8" ht="23.25" customHeight="1" x14ac:dyDescent="0.25">
      <c r="A193" s="317" t="s">
        <v>238</v>
      </c>
      <c r="B193" s="247" t="s">
        <v>574</v>
      </c>
      <c r="C193" s="247" t="s">
        <v>239</v>
      </c>
      <c r="D193" s="318">
        <v>8214000</v>
      </c>
      <c r="E193" s="318">
        <v>10169000</v>
      </c>
      <c r="F193" s="318">
        <v>6464071.8899999997</v>
      </c>
      <c r="G193" s="337">
        <v>78.695786340394449</v>
      </c>
      <c r="H193" s="345">
        <f t="shared" si="2"/>
        <v>63.566445963221554</v>
      </c>
    </row>
    <row r="194" spans="1:8" ht="34.5" customHeight="1" x14ac:dyDescent="0.25">
      <c r="A194" s="317" t="s">
        <v>669</v>
      </c>
      <c r="B194" s="247" t="s">
        <v>229</v>
      </c>
      <c r="C194" s="247"/>
      <c r="D194" s="318">
        <v>44157630</v>
      </c>
      <c r="E194" s="318">
        <v>154097630</v>
      </c>
      <c r="F194" s="318">
        <v>150065282.93000001</v>
      </c>
      <c r="G194" s="337">
        <v>339.83998446021673</v>
      </c>
      <c r="H194" s="345">
        <f t="shared" si="2"/>
        <v>97.383251728141445</v>
      </c>
    </row>
    <row r="195" spans="1:8" ht="23.25" customHeight="1" x14ac:dyDescent="0.25">
      <c r="A195" s="317" t="s">
        <v>670</v>
      </c>
      <c r="B195" s="247" t="s">
        <v>230</v>
      </c>
      <c r="C195" s="247"/>
      <c r="D195" s="318">
        <v>0</v>
      </c>
      <c r="E195" s="318">
        <v>300000</v>
      </c>
      <c r="F195" s="318">
        <v>300000</v>
      </c>
      <c r="G195" s="337">
        <v>0</v>
      </c>
      <c r="H195" s="345">
        <f t="shared" si="2"/>
        <v>100</v>
      </c>
    </row>
    <row r="196" spans="1:8" ht="57" customHeight="1" x14ac:dyDescent="0.25">
      <c r="A196" s="317" t="s">
        <v>1429</v>
      </c>
      <c r="B196" s="247" t="s">
        <v>1430</v>
      </c>
      <c r="C196" s="247"/>
      <c r="D196" s="318">
        <v>0</v>
      </c>
      <c r="E196" s="318">
        <v>300000</v>
      </c>
      <c r="F196" s="318">
        <v>300000</v>
      </c>
      <c r="G196" s="337">
        <v>0</v>
      </c>
      <c r="H196" s="345">
        <f t="shared" si="2"/>
        <v>100</v>
      </c>
    </row>
    <row r="197" spans="1:8" ht="45.75" customHeight="1" x14ac:dyDescent="0.25">
      <c r="A197" s="317" t="s">
        <v>211</v>
      </c>
      <c r="B197" s="247" t="s">
        <v>1431</v>
      </c>
      <c r="C197" s="247" t="s">
        <v>212</v>
      </c>
      <c r="D197" s="318">
        <v>0</v>
      </c>
      <c r="E197" s="318">
        <v>300000</v>
      </c>
      <c r="F197" s="318">
        <v>300000</v>
      </c>
      <c r="G197" s="337">
        <v>0</v>
      </c>
      <c r="H197" s="345">
        <f t="shared" si="2"/>
        <v>100</v>
      </c>
    </row>
    <row r="198" spans="1:8" ht="45.75" customHeight="1" x14ac:dyDescent="0.25">
      <c r="A198" s="317" t="s">
        <v>213</v>
      </c>
      <c r="B198" s="247" t="s">
        <v>1431</v>
      </c>
      <c r="C198" s="247" t="s">
        <v>214</v>
      </c>
      <c r="D198" s="318">
        <v>0</v>
      </c>
      <c r="E198" s="318">
        <v>300000</v>
      </c>
      <c r="F198" s="318">
        <v>300000</v>
      </c>
      <c r="G198" s="337">
        <v>0</v>
      </c>
      <c r="H198" s="345">
        <f t="shared" si="2"/>
        <v>100</v>
      </c>
    </row>
    <row r="199" spans="1:8" ht="34.5" customHeight="1" x14ac:dyDescent="0.25">
      <c r="A199" s="317" t="s">
        <v>671</v>
      </c>
      <c r="B199" s="247" t="s">
        <v>251</v>
      </c>
      <c r="C199" s="247"/>
      <c r="D199" s="318">
        <v>13305400</v>
      </c>
      <c r="E199" s="318">
        <v>13305400</v>
      </c>
      <c r="F199" s="318">
        <v>12334545.470000001</v>
      </c>
      <c r="G199" s="337">
        <v>92.703304447818184</v>
      </c>
      <c r="H199" s="345">
        <f t="shared" si="2"/>
        <v>92.703304447818184</v>
      </c>
    </row>
    <row r="200" spans="1:8" ht="68.25" customHeight="1" x14ac:dyDescent="0.25">
      <c r="A200" s="317" t="s">
        <v>672</v>
      </c>
      <c r="B200" s="247" t="s">
        <v>252</v>
      </c>
      <c r="C200" s="247"/>
      <c r="D200" s="318">
        <v>11705400</v>
      </c>
      <c r="E200" s="318">
        <v>11705400</v>
      </c>
      <c r="F200" s="318">
        <v>10734545.470000001</v>
      </c>
      <c r="G200" s="337">
        <v>91.705926068310362</v>
      </c>
      <c r="H200" s="345">
        <f t="shared" si="2"/>
        <v>91.705926068310362</v>
      </c>
    </row>
    <row r="201" spans="1:8" ht="57" customHeight="1" x14ac:dyDescent="0.25">
      <c r="A201" s="317" t="s">
        <v>236</v>
      </c>
      <c r="B201" s="247" t="s">
        <v>848</v>
      </c>
      <c r="C201" s="247" t="s">
        <v>237</v>
      </c>
      <c r="D201" s="318">
        <v>11705400</v>
      </c>
      <c r="E201" s="318">
        <v>11705400</v>
      </c>
      <c r="F201" s="318">
        <v>10734545.470000001</v>
      </c>
      <c r="G201" s="337">
        <v>91.705926068310362</v>
      </c>
      <c r="H201" s="345">
        <f t="shared" si="2"/>
        <v>91.705926068310362</v>
      </c>
    </row>
    <row r="202" spans="1:8" ht="23.25" customHeight="1" x14ac:dyDescent="0.25">
      <c r="A202" s="317" t="s">
        <v>238</v>
      </c>
      <c r="B202" s="247" t="s">
        <v>848</v>
      </c>
      <c r="C202" s="247" t="s">
        <v>239</v>
      </c>
      <c r="D202" s="318">
        <v>11705400</v>
      </c>
      <c r="E202" s="318">
        <v>11705400</v>
      </c>
      <c r="F202" s="318">
        <v>10734545.470000001</v>
      </c>
      <c r="G202" s="337">
        <v>91.705926068310362</v>
      </c>
      <c r="H202" s="345">
        <f t="shared" si="2"/>
        <v>91.705926068310362</v>
      </c>
    </row>
    <row r="203" spans="1:8" ht="34.5" customHeight="1" x14ac:dyDescent="0.25">
      <c r="A203" s="317" t="s">
        <v>849</v>
      </c>
      <c r="B203" s="247" t="s">
        <v>1052</v>
      </c>
      <c r="C203" s="247"/>
      <c r="D203" s="318">
        <v>1600000</v>
      </c>
      <c r="E203" s="318">
        <v>1600000</v>
      </c>
      <c r="F203" s="318">
        <v>1600000</v>
      </c>
      <c r="G203" s="337">
        <v>100</v>
      </c>
      <c r="H203" s="345">
        <f t="shared" ref="H203:H266" si="3">F203/E203*100</f>
        <v>100</v>
      </c>
    </row>
    <row r="204" spans="1:8" ht="45.75" customHeight="1" x14ac:dyDescent="0.25">
      <c r="A204" s="317" t="s">
        <v>211</v>
      </c>
      <c r="B204" s="247" t="s">
        <v>1053</v>
      </c>
      <c r="C204" s="247" t="s">
        <v>212</v>
      </c>
      <c r="D204" s="318">
        <v>1600000</v>
      </c>
      <c r="E204" s="318">
        <v>0</v>
      </c>
      <c r="F204" s="318">
        <v>0</v>
      </c>
      <c r="G204" s="337">
        <v>0</v>
      </c>
      <c r="H204" s="345" t="e">
        <f t="shared" si="3"/>
        <v>#DIV/0!</v>
      </c>
    </row>
    <row r="205" spans="1:8" ht="45.75" customHeight="1" x14ac:dyDescent="0.25">
      <c r="A205" s="317" t="s">
        <v>213</v>
      </c>
      <c r="B205" s="247" t="s">
        <v>1053</v>
      </c>
      <c r="C205" s="247" t="s">
        <v>214</v>
      </c>
      <c r="D205" s="318">
        <v>1600000</v>
      </c>
      <c r="E205" s="318">
        <v>0</v>
      </c>
      <c r="F205" s="318">
        <v>0</v>
      </c>
      <c r="G205" s="337">
        <v>0</v>
      </c>
      <c r="H205" s="345" t="e">
        <f t="shared" si="3"/>
        <v>#DIV/0!</v>
      </c>
    </row>
    <row r="206" spans="1:8" ht="57" customHeight="1" x14ac:dyDescent="0.25">
      <c r="A206" s="317" t="s">
        <v>236</v>
      </c>
      <c r="B206" s="247" t="s">
        <v>1053</v>
      </c>
      <c r="C206" s="247" t="s">
        <v>237</v>
      </c>
      <c r="D206" s="318">
        <v>0</v>
      </c>
      <c r="E206" s="318">
        <v>1600000</v>
      </c>
      <c r="F206" s="318">
        <v>1600000</v>
      </c>
      <c r="G206" s="337">
        <v>0</v>
      </c>
      <c r="H206" s="345">
        <f t="shared" si="3"/>
        <v>100</v>
      </c>
    </row>
    <row r="207" spans="1:8" ht="23.25" customHeight="1" x14ac:dyDescent="0.25">
      <c r="A207" s="317" t="s">
        <v>238</v>
      </c>
      <c r="B207" s="247" t="s">
        <v>1053</v>
      </c>
      <c r="C207" s="247" t="s">
        <v>239</v>
      </c>
      <c r="D207" s="318">
        <v>0</v>
      </c>
      <c r="E207" s="318">
        <v>1600000</v>
      </c>
      <c r="F207" s="318">
        <v>1600000</v>
      </c>
      <c r="G207" s="337">
        <v>0</v>
      </c>
      <c r="H207" s="345">
        <f t="shared" si="3"/>
        <v>100</v>
      </c>
    </row>
    <row r="208" spans="1:8" ht="23.25" customHeight="1" x14ac:dyDescent="0.25">
      <c r="A208" s="317" t="s">
        <v>701</v>
      </c>
      <c r="B208" s="247" t="s">
        <v>253</v>
      </c>
      <c r="C208" s="247"/>
      <c r="D208" s="318">
        <v>852230</v>
      </c>
      <c r="E208" s="318">
        <v>852230</v>
      </c>
      <c r="F208" s="318">
        <v>211113.56</v>
      </c>
      <c r="G208" s="337">
        <v>24.77189960456684</v>
      </c>
      <c r="H208" s="345">
        <f t="shared" si="3"/>
        <v>24.77189960456684</v>
      </c>
    </row>
    <row r="209" spans="1:8" ht="45.75" customHeight="1" x14ac:dyDescent="0.25">
      <c r="A209" s="317" t="s">
        <v>702</v>
      </c>
      <c r="B209" s="247" t="s">
        <v>700</v>
      </c>
      <c r="C209" s="247"/>
      <c r="D209" s="318">
        <v>852230</v>
      </c>
      <c r="E209" s="318">
        <v>852230</v>
      </c>
      <c r="F209" s="318">
        <v>211113.56</v>
      </c>
      <c r="G209" s="337">
        <v>24.77189960456684</v>
      </c>
      <c r="H209" s="345">
        <f t="shared" si="3"/>
        <v>24.77189960456684</v>
      </c>
    </row>
    <row r="210" spans="1:8" ht="57" customHeight="1" x14ac:dyDescent="0.25">
      <c r="A210" s="317" t="s">
        <v>236</v>
      </c>
      <c r="B210" s="247" t="s">
        <v>897</v>
      </c>
      <c r="C210" s="247" t="s">
        <v>237</v>
      </c>
      <c r="D210" s="318">
        <v>852230</v>
      </c>
      <c r="E210" s="318">
        <v>852230</v>
      </c>
      <c r="F210" s="318">
        <v>211113.56</v>
      </c>
      <c r="G210" s="337">
        <v>24.77189960456684</v>
      </c>
      <c r="H210" s="345">
        <f t="shared" si="3"/>
        <v>24.77189960456684</v>
      </c>
    </row>
    <row r="211" spans="1:8" ht="23.25" customHeight="1" x14ac:dyDescent="0.25">
      <c r="A211" s="317" t="s">
        <v>238</v>
      </c>
      <c r="B211" s="247" t="s">
        <v>897</v>
      </c>
      <c r="C211" s="247" t="s">
        <v>239</v>
      </c>
      <c r="D211" s="318">
        <v>852230</v>
      </c>
      <c r="E211" s="318">
        <v>852230</v>
      </c>
      <c r="F211" s="318">
        <v>211113.56</v>
      </c>
      <c r="G211" s="337">
        <v>24.77189960456684</v>
      </c>
      <c r="H211" s="345">
        <f t="shared" si="3"/>
        <v>24.77189960456684</v>
      </c>
    </row>
    <row r="212" spans="1:8" ht="34.5" customHeight="1" x14ac:dyDescent="0.25">
      <c r="A212" s="317" t="s">
        <v>1044</v>
      </c>
      <c r="B212" s="247" t="s">
        <v>255</v>
      </c>
      <c r="C212" s="247"/>
      <c r="D212" s="318">
        <v>30000000</v>
      </c>
      <c r="E212" s="318">
        <v>139640000</v>
      </c>
      <c r="F212" s="318">
        <v>137219623.90000001</v>
      </c>
      <c r="G212" s="337">
        <v>457.39874633333335</v>
      </c>
      <c r="H212" s="345">
        <f t="shared" si="3"/>
        <v>98.266702878831282</v>
      </c>
    </row>
    <row r="213" spans="1:8" ht="68.25" customHeight="1" x14ac:dyDescent="0.25">
      <c r="A213" s="317" t="s">
        <v>1045</v>
      </c>
      <c r="B213" s="247" t="s">
        <v>1046</v>
      </c>
      <c r="C213" s="247"/>
      <c r="D213" s="318">
        <v>30000000</v>
      </c>
      <c r="E213" s="318">
        <v>139640000</v>
      </c>
      <c r="F213" s="318">
        <v>137219623.90000001</v>
      </c>
      <c r="G213" s="337">
        <v>457.39874633333335</v>
      </c>
      <c r="H213" s="345">
        <f t="shared" si="3"/>
        <v>98.266702878831282</v>
      </c>
    </row>
    <row r="214" spans="1:8" ht="57" customHeight="1" x14ac:dyDescent="0.25">
      <c r="A214" s="317" t="s">
        <v>236</v>
      </c>
      <c r="B214" s="247" t="s">
        <v>1047</v>
      </c>
      <c r="C214" s="247" t="s">
        <v>237</v>
      </c>
      <c r="D214" s="318">
        <v>30000000</v>
      </c>
      <c r="E214" s="318">
        <v>139640000</v>
      </c>
      <c r="F214" s="318">
        <v>137219623.90000001</v>
      </c>
      <c r="G214" s="337">
        <v>457.39874633333335</v>
      </c>
      <c r="H214" s="345">
        <f t="shared" si="3"/>
        <v>98.266702878831282</v>
      </c>
    </row>
    <row r="215" spans="1:8" ht="23.25" customHeight="1" x14ac:dyDescent="0.25">
      <c r="A215" s="317" t="s">
        <v>238</v>
      </c>
      <c r="B215" s="247" t="s">
        <v>1047</v>
      </c>
      <c r="C215" s="247" t="s">
        <v>239</v>
      </c>
      <c r="D215" s="318">
        <v>30000000</v>
      </c>
      <c r="E215" s="318">
        <v>139640000</v>
      </c>
      <c r="F215" s="318">
        <v>137219623.90000001</v>
      </c>
      <c r="G215" s="337">
        <v>457.39874633333335</v>
      </c>
      <c r="H215" s="345">
        <f t="shared" si="3"/>
        <v>98.266702878831282</v>
      </c>
    </row>
    <row r="216" spans="1:8" ht="57" customHeight="1" x14ac:dyDescent="0.25">
      <c r="A216" s="317" t="s">
        <v>631</v>
      </c>
      <c r="B216" s="247" t="s">
        <v>328</v>
      </c>
      <c r="C216" s="247"/>
      <c r="D216" s="318">
        <v>206737400</v>
      </c>
      <c r="E216" s="318">
        <v>208655526.87</v>
      </c>
      <c r="F216" s="318">
        <v>195690185.81999999</v>
      </c>
      <c r="G216" s="337">
        <v>94.656402673149614</v>
      </c>
      <c r="H216" s="345">
        <f t="shared" si="3"/>
        <v>93.786246046538764</v>
      </c>
    </row>
    <row r="217" spans="1:8" ht="34.5" customHeight="1" x14ac:dyDescent="0.25">
      <c r="A217" s="317" t="s">
        <v>634</v>
      </c>
      <c r="B217" s="247" t="s">
        <v>329</v>
      </c>
      <c r="C217" s="247"/>
      <c r="D217" s="318">
        <v>163671900</v>
      </c>
      <c r="E217" s="318">
        <v>162180366.87</v>
      </c>
      <c r="F217" s="318">
        <v>151096102.13999999</v>
      </c>
      <c r="G217" s="337">
        <v>92.316458805696016</v>
      </c>
      <c r="H217" s="345">
        <f t="shared" si="3"/>
        <v>93.165470676925452</v>
      </c>
    </row>
    <row r="218" spans="1:8" ht="102" customHeight="1" x14ac:dyDescent="0.25">
      <c r="A218" s="317" t="s">
        <v>1014</v>
      </c>
      <c r="B218" s="247" t="s">
        <v>330</v>
      </c>
      <c r="C218" s="247"/>
      <c r="D218" s="318">
        <v>1820000</v>
      </c>
      <c r="E218" s="318">
        <v>1842500</v>
      </c>
      <c r="F218" s="318">
        <v>1284093.6299999999</v>
      </c>
      <c r="G218" s="337">
        <v>70.55459505494504</v>
      </c>
      <c r="H218" s="345">
        <f t="shared" si="3"/>
        <v>69.693005698778833</v>
      </c>
    </row>
    <row r="219" spans="1:8" ht="45.75" customHeight="1" x14ac:dyDescent="0.25">
      <c r="A219" s="317" t="s">
        <v>211</v>
      </c>
      <c r="B219" s="247" t="s">
        <v>1015</v>
      </c>
      <c r="C219" s="247" t="s">
        <v>212</v>
      </c>
      <c r="D219" s="318">
        <v>1820000</v>
      </c>
      <c r="E219" s="318">
        <v>1842500</v>
      </c>
      <c r="F219" s="318">
        <v>1284093.6299999999</v>
      </c>
      <c r="G219" s="337">
        <v>70.55459505494504</v>
      </c>
      <c r="H219" s="345">
        <f t="shared" si="3"/>
        <v>69.693005698778833</v>
      </c>
    </row>
    <row r="220" spans="1:8" ht="45.75" customHeight="1" x14ac:dyDescent="0.25">
      <c r="A220" s="317" t="s">
        <v>213</v>
      </c>
      <c r="B220" s="247" t="s">
        <v>1015</v>
      </c>
      <c r="C220" s="247" t="s">
        <v>214</v>
      </c>
      <c r="D220" s="318">
        <v>1820000</v>
      </c>
      <c r="E220" s="318">
        <v>1842500</v>
      </c>
      <c r="F220" s="318">
        <v>1284093.6299999999</v>
      </c>
      <c r="G220" s="337">
        <v>70.55459505494504</v>
      </c>
      <c r="H220" s="345">
        <f t="shared" si="3"/>
        <v>69.693005698778833</v>
      </c>
    </row>
    <row r="221" spans="1:8" ht="57" customHeight="1" x14ac:dyDescent="0.25">
      <c r="A221" s="317" t="s">
        <v>635</v>
      </c>
      <c r="B221" s="247" t="s">
        <v>636</v>
      </c>
      <c r="C221" s="247"/>
      <c r="D221" s="318">
        <v>13558600</v>
      </c>
      <c r="E221" s="318">
        <v>13558600</v>
      </c>
      <c r="F221" s="318">
        <v>9091337.2699999996</v>
      </c>
      <c r="G221" s="337">
        <v>67.052182894989159</v>
      </c>
      <c r="H221" s="345">
        <f t="shared" si="3"/>
        <v>67.052182894989159</v>
      </c>
    </row>
    <row r="222" spans="1:8" ht="113.25" customHeight="1" x14ac:dyDescent="0.25">
      <c r="A222" s="317" t="s">
        <v>208</v>
      </c>
      <c r="B222" s="247" t="s">
        <v>570</v>
      </c>
      <c r="C222" s="247" t="s">
        <v>189</v>
      </c>
      <c r="D222" s="318">
        <v>13558600</v>
      </c>
      <c r="E222" s="318">
        <v>13558600</v>
      </c>
      <c r="F222" s="318">
        <v>9091337.2699999996</v>
      </c>
      <c r="G222" s="337">
        <v>67.052182894989159</v>
      </c>
      <c r="H222" s="345">
        <f t="shared" si="3"/>
        <v>67.052182894989159</v>
      </c>
    </row>
    <row r="223" spans="1:8" ht="34.5" customHeight="1" x14ac:dyDescent="0.25">
      <c r="A223" s="317" t="s">
        <v>209</v>
      </c>
      <c r="B223" s="247" t="s">
        <v>570</v>
      </c>
      <c r="C223" s="247" t="s">
        <v>191</v>
      </c>
      <c r="D223" s="318">
        <v>13558600</v>
      </c>
      <c r="E223" s="318">
        <v>13558600</v>
      </c>
      <c r="F223" s="318">
        <v>9091337.2699999996</v>
      </c>
      <c r="G223" s="337">
        <v>67.052182894989159</v>
      </c>
      <c r="H223" s="345">
        <f t="shared" si="3"/>
        <v>67.052182894989159</v>
      </c>
    </row>
    <row r="224" spans="1:8" ht="68.25" customHeight="1" x14ac:dyDescent="0.25">
      <c r="A224" s="317" t="s">
        <v>1016</v>
      </c>
      <c r="B224" s="247" t="s">
        <v>637</v>
      </c>
      <c r="C224" s="247"/>
      <c r="D224" s="318">
        <v>80000</v>
      </c>
      <c r="E224" s="318">
        <v>80000</v>
      </c>
      <c r="F224" s="318">
        <v>0</v>
      </c>
      <c r="G224" s="337">
        <v>0</v>
      </c>
      <c r="H224" s="345">
        <f t="shared" si="3"/>
        <v>0</v>
      </c>
    </row>
    <row r="225" spans="1:8" ht="45.75" customHeight="1" x14ac:dyDescent="0.25">
      <c r="A225" s="317" t="s">
        <v>211</v>
      </c>
      <c r="B225" s="247" t="s">
        <v>1017</v>
      </c>
      <c r="C225" s="247" t="s">
        <v>212</v>
      </c>
      <c r="D225" s="318">
        <v>80000</v>
      </c>
      <c r="E225" s="318">
        <v>80000</v>
      </c>
      <c r="F225" s="318">
        <v>0</v>
      </c>
      <c r="G225" s="337">
        <v>0</v>
      </c>
      <c r="H225" s="345">
        <f t="shared" si="3"/>
        <v>0</v>
      </c>
    </row>
    <row r="226" spans="1:8" ht="45.75" customHeight="1" x14ac:dyDescent="0.25">
      <c r="A226" s="317" t="s">
        <v>213</v>
      </c>
      <c r="B226" s="247" t="s">
        <v>1017</v>
      </c>
      <c r="C226" s="247" t="s">
        <v>214</v>
      </c>
      <c r="D226" s="318">
        <v>80000</v>
      </c>
      <c r="E226" s="318">
        <v>80000</v>
      </c>
      <c r="F226" s="318">
        <v>0</v>
      </c>
      <c r="G226" s="337">
        <v>0</v>
      </c>
      <c r="H226" s="345">
        <f t="shared" si="3"/>
        <v>0</v>
      </c>
    </row>
    <row r="227" spans="1:8" ht="79.5" customHeight="1" x14ac:dyDescent="0.25">
      <c r="A227" s="317" t="s">
        <v>256</v>
      </c>
      <c r="B227" s="247" t="s">
        <v>638</v>
      </c>
      <c r="C227" s="247"/>
      <c r="D227" s="318">
        <v>45130000</v>
      </c>
      <c r="E227" s="318">
        <v>43615966.869999997</v>
      </c>
      <c r="F227" s="318">
        <v>42855466.689999998</v>
      </c>
      <c r="G227" s="337">
        <v>94.960041413693759</v>
      </c>
      <c r="H227" s="345">
        <f t="shared" si="3"/>
        <v>98.256372070653129</v>
      </c>
    </row>
    <row r="228" spans="1:8" ht="45.75" customHeight="1" x14ac:dyDescent="0.25">
      <c r="A228" s="317" t="s">
        <v>211</v>
      </c>
      <c r="B228" s="247" t="s">
        <v>571</v>
      </c>
      <c r="C228" s="247" t="s">
        <v>212</v>
      </c>
      <c r="D228" s="318">
        <v>45130000</v>
      </c>
      <c r="E228" s="318">
        <v>43615966.869999997</v>
      </c>
      <c r="F228" s="318">
        <v>42855466.689999998</v>
      </c>
      <c r="G228" s="337">
        <v>94.960041413693759</v>
      </c>
      <c r="H228" s="345">
        <f t="shared" si="3"/>
        <v>98.256372070653129</v>
      </c>
    </row>
    <row r="229" spans="1:8" ht="45.75" customHeight="1" x14ac:dyDescent="0.25">
      <c r="A229" s="317" t="s">
        <v>213</v>
      </c>
      <c r="B229" s="247" t="s">
        <v>571</v>
      </c>
      <c r="C229" s="247" t="s">
        <v>214</v>
      </c>
      <c r="D229" s="318">
        <v>45130000</v>
      </c>
      <c r="E229" s="318">
        <v>43615966.869999997</v>
      </c>
      <c r="F229" s="318">
        <v>42855466.689999998</v>
      </c>
      <c r="G229" s="337">
        <v>94.960041413693759</v>
      </c>
      <c r="H229" s="345">
        <f t="shared" si="3"/>
        <v>98.256372070653129</v>
      </c>
    </row>
    <row r="230" spans="1:8" ht="180.75" customHeight="1" x14ac:dyDescent="0.25">
      <c r="A230" s="317" t="s">
        <v>639</v>
      </c>
      <c r="B230" s="247" t="s">
        <v>640</v>
      </c>
      <c r="C230" s="247"/>
      <c r="D230" s="318">
        <v>2100000</v>
      </c>
      <c r="E230" s="318">
        <v>2100000</v>
      </c>
      <c r="F230" s="318">
        <v>1591524.99</v>
      </c>
      <c r="G230" s="337">
        <v>75.786904285714286</v>
      </c>
      <c r="H230" s="345">
        <f t="shared" si="3"/>
        <v>75.786904285714286</v>
      </c>
    </row>
    <row r="231" spans="1:8" ht="45.75" customHeight="1" x14ac:dyDescent="0.25">
      <c r="A231" s="317" t="s">
        <v>211</v>
      </c>
      <c r="B231" s="247" t="s">
        <v>572</v>
      </c>
      <c r="C231" s="247" t="s">
        <v>212</v>
      </c>
      <c r="D231" s="318">
        <v>2100000</v>
      </c>
      <c r="E231" s="318">
        <v>2100000</v>
      </c>
      <c r="F231" s="318">
        <v>1591524.99</v>
      </c>
      <c r="G231" s="337">
        <v>75.786904285714286</v>
      </c>
      <c r="H231" s="345">
        <f t="shared" si="3"/>
        <v>75.786904285714286</v>
      </c>
    </row>
    <row r="232" spans="1:8" ht="45.75" customHeight="1" x14ac:dyDescent="0.25">
      <c r="A232" s="317" t="s">
        <v>213</v>
      </c>
      <c r="B232" s="247" t="s">
        <v>572</v>
      </c>
      <c r="C232" s="247" t="s">
        <v>214</v>
      </c>
      <c r="D232" s="318">
        <v>2100000</v>
      </c>
      <c r="E232" s="318">
        <v>2100000</v>
      </c>
      <c r="F232" s="318">
        <v>1591524.99</v>
      </c>
      <c r="G232" s="337">
        <v>75.786904285714286</v>
      </c>
      <c r="H232" s="345">
        <f t="shared" si="3"/>
        <v>75.786904285714286</v>
      </c>
    </row>
    <row r="233" spans="1:8" ht="23.25" customHeight="1" x14ac:dyDescent="0.25">
      <c r="A233" s="317" t="s">
        <v>1027</v>
      </c>
      <c r="B233" s="247" t="s">
        <v>662</v>
      </c>
      <c r="C233" s="247"/>
      <c r="D233" s="318">
        <v>100983300</v>
      </c>
      <c r="E233" s="318">
        <v>100983300</v>
      </c>
      <c r="F233" s="318">
        <v>96273679.560000002</v>
      </c>
      <c r="G233" s="337">
        <v>95.336238328515705</v>
      </c>
      <c r="H233" s="345">
        <f t="shared" si="3"/>
        <v>95.336238328515705</v>
      </c>
    </row>
    <row r="234" spans="1:8" ht="113.25" customHeight="1" x14ac:dyDescent="0.25">
      <c r="A234" s="317" t="s">
        <v>208</v>
      </c>
      <c r="B234" s="247" t="s">
        <v>582</v>
      </c>
      <c r="C234" s="247" t="s">
        <v>189</v>
      </c>
      <c r="D234" s="318">
        <v>74071865</v>
      </c>
      <c r="E234" s="318">
        <v>74071865</v>
      </c>
      <c r="F234" s="318">
        <v>71891328.019999996</v>
      </c>
      <c r="G234" s="337">
        <v>97.056187285145299</v>
      </c>
      <c r="H234" s="345">
        <f t="shared" si="3"/>
        <v>97.056187285145299</v>
      </c>
    </row>
    <row r="235" spans="1:8" ht="34.5" customHeight="1" x14ac:dyDescent="0.25">
      <c r="A235" s="317" t="s">
        <v>242</v>
      </c>
      <c r="B235" s="247" t="s">
        <v>582</v>
      </c>
      <c r="C235" s="247" t="s">
        <v>243</v>
      </c>
      <c r="D235" s="318">
        <v>74071865</v>
      </c>
      <c r="E235" s="318">
        <v>74071865</v>
      </c>
      <c r="F235" s="318">
        <v>71891328.019999996</v>
      </c>
      <c r="G235" s="337">
        <v>97.056187285145299</v>
      </c>
      <c r="H235" s="345">
        <f t="shared" si="3"/>
        <v>97.056187285145299</v>
      </c>
    </row>
    <row r="236" spans="1:8" ht="45.75" customHeight="1" x14ac:dyDescent="0.25">
      <c r="A236" s="317" t="s">
        <v>211</v>
      </c>
      <c r="B236" s="247" t="s">
        <v>1048</v>
      </c>
      <c r="C236" s="247" t="s">
        <v>212</v>
      </c>
      <c r="D236" s="318">
        <v>26741135</v>
      </c>
      <c r="E236" s="318">
        <v>26741135</v>
      </c>
      <c r="F236" s="318">
        <v>24309116.539999999</v>
      </c>
      <c r="G236" s="337">
        <v>90.905328214378329</v>
      </c>
      <c r="H236" s="345">
        <f t="shared" si="3"/>
        <v>90.905328214378329</v>
      </c>
    </row>
    <row r="237" spans="1:8" ht="45.75" customHeight="1" x14ac:dyDescent="0.25">
      <c r="A237" s="317" t="s">
        <v>213</v>
      </c>
      <c r="B237" s="247" t="s">
        <v>1048</v>
      </c>
      <c r="C237" s="247" t="s">
        <v>214</v>
      </c>
      <c r="D237" s="318">
        <v>26741135</v>
      </c>
      <c r="E237" s="318">
        <v>26741135</v>
      </c>
      <c r="F237" s="318">
        <v>24309116.539999999</v>
      </c>
      <c r="G237" s="337">
        <v>90.905328214378329</v>
      </c>
      <c r="H237" s="345">
        <f t="shared" si="3"/>
        <v>90.905328214378329</v>
      </c>
    </row>
    <row r="238" spans="1:8" ht="23.25" customHeight="1" x14ac:dyDescent="0.25">
      <c r="A238" s="317" t="s">
        <v>215</v>
      </c>
      <c r="B238" s="247" t="s">
        <v>582</v>
      </c>
      <c r="C238" s="247" t="s">
        <v>216</v>
      </c>
      <c r="D238" s="318">
        <v>170300</v>
      </c>
      <c r="E238" s="318">
        <v>170300</v>
      </c>
      <c r="F238" s="318">
        <v>73235</v>
      </c>
      <c r="G238" s="337">
        <v>43.003523194362892</v>
      </c>
      <c r="H238" s="345">
        <f t="shared" si="3"/>
        <v>43.003523194362892</v>
      </c>
    </row>
    <row r="239" spans="1:8" ht="23.25" customHeight="1" x14ac:dyDescent="0.25">
      <c r="A239" s="317" t="s">
        <v>217</v>
      </c>
      <c r="B239" s="247" t="s">
        <v>582</v>
      </c>
      <c r="C239" s="247" t="s">
        <v>218</v>
      </c>
      <c r="D239" s="318">
        <v>170300</v>
      </c>
      <c r="E239" s="318">
        <v>170300</v>
      </c>
      <c r="F239" s="318">
        <v>73235</v>
      </c>
      <c r="G239" s="337">
        <v>43.003523194362892</v>
      </c>
      <c r="H239" s="345">
        <f t="shared" si="3"/>
        <v>43.003523194362892</v>
      </c>
    </row>
    <row r="240" spans="1:8" ht="45.75" customHeight="1" x14ac:dyDescent="0.25">
      <c r="A240" s="317" t="s">
        <v>996</v>
      </c>
      <c r="B240" s="247" t="s">
        <v>331</v>
      </c>
      <c r="C240" s="247"/>
      <c r="D240" s="318">
        <v>1150000</v>
      </c>
      <c r="E240" s="318">
        <v>1100500</v>
      </c>
      <c r="F240" s="318">
        <v>755350</v>
      </c>
      <c r="G240" s="337">
        <v>65.682608695652178</v>
      </c>
      <c r="H240" s="345">
        <f t="shared" si="3"/>
        <v>68.636983189459329</v>
      </c>
    </row>
    <row r="241" spans="1:8" ht="34.5" customHeight="1" x14ac:dyDescent="0.25">
      <c r="A241" s="317" t="s">
        <v>997</v>
      </c>
      <c r="B241" s="247" t="s">
        <v>332</v>
      </c>
      <c r="C241" s="247"/>
      <c r="D241" s="318">
        <v>250000</v>
      </c>
      <c r="E241" s="318">
        <v>250000</v>
      </c>
      <c r="F241" s="318">
        <v>194804</v>
      </c>
      <c r="G241" s="337">
        <v>77.921599999999998</v>
      </c>
      <c r="H241" s="345">
        <f t="shared" si="3"/>
        <v>77.921599999999998</v>
      </c>
    </row>
    <row r="242" spans="1:8" ht="45.75" customHeight="1" x14ac:dyDescent="0.25">
      <c r="A242" s="317" t="s">
        <v>211</v>
      </c>
      <c r="B242" s="247" t="s">
        <v>1007</v>
      </c>
      <c r="C242" s="247" t="s">
        <v>212</v>
      </c>
      <c r="D242" s="318">
        <v>250000</v>
      </c>
      <c r="E242" s="318">
        <v>250000</v>
      </c>
      <c r="F242" s="318">
        <v>194804</v>
      </c>
      <c r="G242" s="337">
        <v>77.921599999999998</v>
      </c>
      <c r="H242" s="345">
        <f t="shared" si="3"/>
        <v>77.921599999999998</v>
      </c>
    </row>
    <row r="243" spans="1:8" ht="45.75" customHeight="1" x14ac:dyDescent="0.25">
      <c r="A243" s="317" t="s">
        <v>213</v>
      </c>
      <c r="B243" s="247" t="s">
        <v>1007</v>
      </c>
      <c r="C243" s="247" t="s">
        <v>214</v>
      </c>
      <c r="D243" s="318">
        <v>250000</v>
      </c>
      <c r="E243" s="318">
        <v>250000</v>
      </c>
      <c r="F243" s="318">
        <v>194804</v>
      </c>
      <c r="G243" s="337">
        <v>77.921599999999998</v>
      </c>
      <c r="H243" s="345">
        <f t="shared" si="3"/>
        <v>77.921599999999998</v>
      </c>
    </row>
    <row r="244" spans="1:8" ht="79.5" customHeight="1" x14ac:dyDescent="0.25">
      <c r="A244" s="317" t="s">
        <v>1008</v>
      </c>
      <c r="B244" s="247" t="s">
        <v>333</v>
      </c>
      <c r="C244" s="247"/>
      <c r="D244" s="318">
        <v>300000</v>
      </c>
      <c r="E244" s="318">
        <v>300000</v>
      </c>
      <c r="F244" s="318">
        <v>257400</v>
      </c>
      <c r="G244" s="337">
        <v>85.8</v>
      </c>
      <c r="H244" s="345">
        <f t="shared" si="3"/>
        <v>85.8</v>
      </c>
    </row>
    <row r="245" spans="1:8" ht="45.75" customHeight="1" x14ac:dyDescent="0.25">
      <c r="A245" s="317" t="s">
        <v>211</v>
      </c>
      <c r="B245" s="247" t="s">
        <v>1009</v>
      </c>
      <c r="C245" s="247" t="s">
        <v>212</v>
      </c>
      <c r="D245" s="318">
        <v>300000</v>
      </c>
      <c r="E245" s="318">
        <v>300000</v>
      </c>
      <c r="F245" s="318">
        <v>257400</v>
      </c>
      <c r="G245" s="337">
        <v>85.8</v>
      </c>
      <c r="H245" s="345">
        <f t="shared" si="3"/>
        <v>85.8</v>
      </c>
    </row>
    <row r="246" spans="1:8" ht="45.75" customHeight="1" x14ac:dyDescent="0.25">
      <c r="A246" s="317" t="s">
        <v>213</v>
      </c>
      <c r="B246" s="247" t="s">
        <v>1009</v>
      </c>
      <c r="C246" s="247" t="s">
        <v>214</v>
      </c>
      <c r="D246" s="318">
        <v>300000</v>
      </c>
      <c r="E246" s="318">
        <v>300000</v>
      </c>
      <c r="F246" s="318">
        <v>257400</v>
      </c>
      <c r="G246" s="337">
        <v>85.8</v>
      </c>
      <c r="H246" s="345">
        <f t="shared" si="3"/>
        <v>85.8</v>
      </c>
    </row>
    <row r="247" spans="1:8" ht="113.25" customHeight="1" x14ac:dyDescent="0.25">
      <c r="A247" s="317" t="s">
        <v>1010</v>
      </c>
      <c r="B247" s="247" t="s">
        <v>1011</v>
      </c>
      <c r="C247" s="247"/>
      <c r="D247" s="318">
        <v>600000</v>
      </c>
      <c r="E247" s="318">
        <v>550500</v>
      </c>
      <c r="F247" s="318">
        <v>303146</v>
      </c>
      <c r="G247" s="337">
        <v>50.524333333333338</v>
      </c>
      <c r="H247" s="345">
        <f t="shared" si="3"/>
        <v>55.067393278837415</v>
      </c>
    </row>
    <row r="248" spans="1:8" ht="45.75" customHeight="1" x14ac:dyDescent="0.25">
      <c r="A248" s="317" t="s">
        <v>211</v>
      </c>
      <c r="B248" s="247" t="s">
        <v>1012</v>
      </c>
      <c r="C248" s="247" t="s">
        <v>212</v>
      </c>
      <c r="D248" s="318">
        <v>600000</v>
      </c>
      <c r="E248" s="318">
        <v>550500</v>
      </c>
      <c r="F248" s="318">
        <v>303146</v>
      </c>
      <c r="G248" s="337">
        <v>50.524333333333338</v>
      </c>
      <c r="H248" s="345">
        <f t="shared" si="3"/>
        <v>55.067393278837415</v>
      </c>
    </row>
    <row r="249" spans="1:8" ht="45.75" customHeight="1" x14ac:dyDescent="0.25">
      <c r="A249" s="317" t="s">
        <v>213</v>
      </c>
      <c r="B249" s="247" t="s">
        <v>1012</v>
      </c>
      <c r="C249" s="247" t="s">
        <v>214</v>
      </c>
      <c r="D249" s="318">
        <v>600000</v>
      </c>
      <c r="E249" s="318">
        <v>550500</v>
      </c>
      <c r="F249" s="318">
        <v>303146</v>
      </c>
      <c r="G249" s="337">
        <v>50.524333333333338</v>
      </c>
      <c r="H249" s="345">
        <f t="shared" si="3"/>
        <v>55.067393278837415</v>
      </c>
    </row>
    <row r="250" spans="1:8" ht="57" customHeight="1" x14ac:dyDescent="0.25">
      <c r="A250" s="317" t="s">
        <v>710</v>
      </c>
      <c r="B250" s="247" t="s">
        <v>337</v>
      </c>
      <c r="C250" s="247"/>
      <c r="D250" s="318">
        <v>5200000</v>
      </c>
      <c r="E250" s="318">
        <v>5000000</v>
      </c>
      <c r="F250" s="318">
        <v>4204571</v>
      </c>
      <c r="G250" s="337">
        <v>80.857134615384624</v>
      </c>
      <c r="H250" s="345">
        <f t="shared" si="3"/>
        <v>84.091419999999999</v>
      </c>
    </row>
    <row r="251" spans="1:8" ht="169.5" customHeight="1" x14ac:dyDescent="0.25">
      <c r="A251" s="317" t="s">
        <v>998</v>
      </c>
      <c r="B251" s="247" t="s">
        <v>338</v>
      </c>
      <c r="C251" s="247"/>
      <c r="D251" s="318">
        <v>3200000</v>
      </c>
      <c r="E251" s="318">
        <v>3800000</v>
      </c>
      <c r="F251" s="318">
        <v>3681500</v>
      </c>
      <c r="G251" s="337">
        <v>115.046875</v>
      </c>
      <c r="H251" s="345">
        <f t="shared" si="3"/>
        <v>96.881578947368425</v>
      </c>
    </row>
    <row r="252" spans="1:8" ht="45.75" customHeight="1" x14ac:dyDescent="0.25">
      <c r="A252" s="317" t="s">
        <v>211</v>
      </c>
      <c r="B252" s="247" t="s">
        <v>567</v>
      </c>
      <c r="C252" s="247" t="s">
        <v>212</v>
      </c>
      <c r="D252" s="318">
        <v>3200000</v>
      </c>
      <c r="E252" s="318">
        <v>3800000</v>
      </c>
      <c r="F252" s="318">
        <v>3681500</v>
      </c>
      <c r="G252" s="337">
        <v>115.046875</v>
      </c>
      <c r="H252" s="345">
        <f t="shared" si="3"/>
        <v>96.881578947368425</v>
      </c>
    </row>
    <row r="253" spans="1:8" ht="45.75" customHeight="1" x14ac:dyDescent="0.25">
      <c r="A253" s="317" t="s">
        <v>213</v>
      </c>
      <c r="B253" s="247" t="s">
        <v>567</v>
      </c>
      <c r="C253" s="247" t="s">
        <v>214</v>
      </c>
      <c r="D253" s="318">
        <v>3200000</v>
      </c>
      <c r="E253" s="318">
        <v>3800000</v>
      </c>
      <c r="F253" s="318">
        <v>3681500</v>
      </c>
      <c r="G253" s="337">
        <v>115.046875</v>
      </c>
      <c r="H253" s="345">
        <f t="shared" si="3"/>
        <v>96.881578947368425</v>
      </c>
    </row>
    <row r="254" spans="1:8" ht="102" customHeight="1" x14ac:dyDescent="0.25">
      <c r="A254" s="317" t="s">
        <v>999</v>
      </c>
      <c r="B254" s="247" t="s">
        <v>1000</v>
      </c>
      <c r="C254" s="247"/>
      <c r="D254" s="318">
        <v>1000000</v>
      </c>
      <c r="E254" s="318">
        <v>1000000</v>
      </c>
      <c r="F254" s="318">
        <v>374071</v>
      </c>
      <c r="G254" s="337">
        <v>37.4071</v>
      </c>
      <c r="H254" s="345">
        <f t="shared" si="3"/>
        <v>37.4071</v>
      </c>
    </row>
    <row r="255" spans="1:8" ht="45.75" customHeight="1" x14ac:dyDescent="0.25">
      <c r="A255" s="317" t="s">
        <v>211</v>
      </c>
      <c r="B255" s="247" t="s">
        <v>1001</v>
      </c>
      <c r="C255" s="247" t="s">
        <v>212</v>
      </c>
      <c r="D255" s="318">
        <v>1000000</v>
      </c>
      <c r="E255" s="318">
        <v>1000000</v>
      </c>
      <c r="F255" s="318">
        <v>374071</v>
      </c>
      <c r="G255" s="337">
        <v>37.4071</v>
      </c>
      <c r="H255" s="345">
        <f t="shared" si="3"/>
        <v>37.4071</v>
      </c>
    </row>
    <row r="256" spans="1:8" ht="45.75" customHeight="1" x14ac:dyDescent="0.25">
      <c r="A256" s="317" t="s">
        <v>213</v>
      </c>
      <c r="B256" s="247" t="s">
        <v>1001</v>
      </c>
      <c r="C256" s="247" t="s">
        <v>214</v>
      </c>
      <c r="D256" s="318">
        <v>1000000</v>
      </c>
      <c r="E256" s="318">
        <v>1000000</v>
      </c>
      <c r="F256" s="318">
        <v>374071</v>
      </c>
      <c r="G256" s="337">
        <v>37.4071</v>
      </c>
      <c r="H256" s="345">
        <f t="shared" si="3"/>
        <v>37.4071</v>
      </c>
    </row>
    <row r="257" spans="1:8" ht="102" customHeight="1" x14ac:dyDescent="0.25">
      <c r="A257" s="317" t="s">
        <v>1002</v>
      </c>
      <c r="B257" s="247" t="s">
        <v>1003</v>
      </c>
      <c r="C257" s="247"/>
      <c r="D257" s="318">
        <v>1000000</v>
      </c>
      <c r="E257" s="318">
        <v>200000</v>
      </c>
      <c r="F257" s="318">
        <v>149000</v>
      </c>
      <c r="G257" s="337">
        <v>14.899999999999999</v>
      </c>
      <c r="H257" s="345">
        <f t="shared" si="3"/>
        <v>74.5</v>
      </c>
    </row>
    <row r="258" spans="1:8" ht="45.75" customHeight="1" x14ac:dyDescent="0.25">
      <c r="A258" s="317" t="s">
        <v>211</v>
      </c>
      <c r="B258" s="247" t="s">
        <v>1004</v>
      </c>
      <c r="C258" s="247" t="s">
        <v>212</v>
      </c>
      <c r="D258" s="318">
        <v>1000000</v>
      </c>
      <c r="E258" s="318">
        <v>200000</v>
      </c>
      <c r="F258" s="318">
        <v>149000</v>
      </c>
      <c r="G258" s="337">
        <v>14.899999999999999</v>
      </c>
      <c r="H258" s="345">
        <f t="shared" si="3"/>
        <v>74.5</v>
      </c>
    </row>
    <row r="259" spans="1:8" ht="45.75" customHeight="1" x14ac:dyDescent="0.25">
      <c r="A259" s="317" t="s">
        <v>213</v>
      </c>
      <c r="B259" s="247" t="s">
        <v>1004</v>
      </c>
      <c r="C259" s="247" t="s">
        <v>214</v>
      </c>
      <c r="D259" s="318">
        <v>1000000</v>
      </c>
      <c r="E259" s="318">
        <v>200000</v>
      </c>
      <c r="F259" s="318">
        <v>149000</v>
      </c>
      <c r="G259" s="337">
        <v>14.899999999999999</v>
      </c>
      <c r="H259" s="345">
        <f t="shared" si="3"/>
        <v>74.5</v>
      </c>
    </row>
    <row r="260" spans="1:8" ht="57" customHeight="1" x14ac:dyDescent="0.25">
      <c r="A260" s="317" t="s">
        <v>641</v>
      </c>
      <c r="B260" s="247" t="s">
        <v>334</v>
      </c>
      <c r="C260" s="247"/>
      <c r="D260" s="318">
        <v>4058000</v>
      </c>
      <c r="E260" s="318">
        <v>7667660</v>
      </c>
      <c r="F260" s="318">
        <v>7012607.3499999996</v>
      </c>
      <c r="G260" s="337">
        <v>172.80944677180875</v>
      </c>
      <c r="H260" s="345">
        <f t="shared" si="3"/>
        <v>91.456941883182083</v>
      </c>
    </row>
    <row r="261" spans="1:8" ht="68.25" customHeight="1" x14ac:dyDescent="0.25">
      <c r="A261" s="317" t="s">
        <v>1018</v>
      </c>
      <c r="B261" s="247" t="s">
        <v>335</v>
      </c>
      <c r="C261" s="247"/>
      <c r="D261" s="318">
        <v>4058000</v>
      </c>
      <c r="E261" s="318">
        <v>7667660</v>
      </c>
      <c r="F261" s="318">
        <v>7012607.3499999996</v>
      </c>
      <c r="G261" s="337">
        <v>172.80944677180875</v>
      </c>
      <c r="H261" s="345">
        <f t="shared" si="3"/>
        <v>91.456941883182083</v>
      </c>
    </row>
    <row r="262" spans="1:8" ht="45.75" customHeight="1" x14ac:dyDescent="0.25">
      <c r="A262" s="317" t="s">
        <v>211</v>
      </c>
      <c r="B262" s="247" t="s">
        <v>573</v>
      </c>
      <c r="C262" s="247" t="s">
        <v>212</v>
      </c>
      <c r="D262" s="318">
        <v>4058000</v>
      </c>
      <c r="E262" s="318">
        <v>7667660</v>
      </c>
      <c r="F262" s="318">
        <v>7012607.3499999996</v>
      </c>
      <c r="G262" s="337">
        <v>172.80944677180875</v>
      </c>
      <c r="H262" s="345">
        <f t="shared" si="3"/>
        <v>91.456941883182083</v>
      </c>
    </row>
    <row r="263" spans="1:8" ht="45.75" customHeight="1" x14ac:dyDescent="0.25">
      <c r="A263" s="317" t="s">
        <v>213</v>
      </c>
      <c r="B263" s="247" t="s">
        <v>573</v>
      </c>
      <c r="C263" s="247" t="s">
        <v>214</v>
      </c>
      <c r="D263" s="318">
        <v>4058000</v>
      </c>
      <c r="E263" s="318">
        <v>7667660</v>
      </c>
      <c r="F263" s="318">
        <v>7012607.3499999996</v>
      </c>
      <c r="G263" s="337">
        <v>172.80944677180875</v>
      </c>
      <c r="H263" s="345">
        <f t="shared" si="3"/>
        <v>91.456941883182083</v>
      </c>
    </row>
    <row r="264" spans="1:8" ht="79.5" customHeight="1" x14ac:dyDescent="0.25">
      <c r="A264" s="317" t="s">
        <v>1005</v>
      </c>
      <c r="B264" s="247" t="s">
        <v>709</v>
      </c>
      <c r="C264" s="247"/>
      <c r="D264" s="318">
        <v>500000</v>
      </c>
      <c r="E264" s="318">
        <v>549500</v>
      </c>
      <c r="F264" s="318">
        <v>499500</v>
      </c>
      <c r="G264" s="337">
        <v>99.9</v>
      </c>
      <c r="H264" s="345">
        <f t="shared" si="3"/>
        <v>90.900818926296637</v>
      </c>
    </row>
    <row r="265" spans="1:8" ht="79.5" customHeight="1" x14ac:dyDescent="0.25">
      <c r="A265" s="317" t="s">
        <v>1006</v>
      </c>
      <c r="B265" s="247" t="s">
        <v>837</v>
      </c>
      <c r="C265" s="247"/>
      <c r="D265" s="318">
        <v>500000</v>
      </c>
      <c r="E265" s="318">
        <v>549500</v>
      </c>
      <c r="F265" s="318">
        <v>499500</v>
      </c>
      <c r="G265" s="337">
        <v>99.9</v>
      </c>
      <c r="H265" s="345">
        <f t="shared" si="3"/>
        <v>90.900818926296637</v>
      </c>
    </row>
    <row r="266" spans="1:8" ht="45.75" customHeight="1" x14ac:dyDescent="0.25">
      <c r="A266" s="317" t="s">
        <v>211</v>
      </c>
      <c r="B266" s="247" t="s">
        <v>1013</v>
      </c>
      <c r="C266" s="247" t="s">
        <v>212</v>
      </c>
      <c r="D266" s="318">
        <v>500000</v>
      </c>
      <c r="E266" s="318">
        <v>549500</v>
      </c>
      <c r="F266" s="318">
        <v>499500</v>
      </c>
      <c r="G266" s="337">
        <v>99.9</v>
      </c>
      <c r="H266" s="345">
        <f t="shared" si="3"/>
        <v>90.900818926296637</v>
      </c>
    </row>
    <row r="267" spans="1:8" ht="45.75" customHeight="1" x14ac:dyDescent="0.25">
      <c r="A267" s="317" t="s">
        <v>213</v>
      </c>
      <c r="B267" s="247" t="s">
        <v>1013</v>
      </c>
      <c r="C267" s="247" t="s">
        <v>214</v>
      </c>
      <c r="D267" s="318">
        <v>500000</v>
      </c>
      <c r="E267" s="318">
        <v>549500</v>
      </c>
      <c r="F267" s="318">
        <v>499500</v>
      </c>
      <c r="G267" s="337">
        <v>99.9</v>
      </c>
      <c r="H267" s="345">
        <f t="shared" ref="H267:H330" si="4">F267/E267*100</f>
        <v>90.900818926296637</v>
      </c>
    </row>
    <row r="268" spans="1:8" ht="23.25" customHeight="1" x14ac:dyDescent="0.25">
      <c r="A268" s="317" t="s">
        <v>308</v>
      </c>
      <c r="B268" s="247" t="s">
        <v>632</v>
      </c>
      <c r="C268" s="247"/>
      <c r="D268" s="318">
        <v>32157500</v>
      </c>
      <c r="E268" s="318">
        <v>32157500</v>
      </c>
      <c r="F268" s="318">
        <v>32122055.329999998</v>
      </c>
      <c r="G268" s="337">
        <v>99.889777905620775</v>
      </c>
      <c r="H268" s="345">
        <f t="shared" si="4"/>
        <v>99.889777905620775</v>
      </c>
    </row>
    <row r="269" spans="1:8" ht="57" customHeight="1" x14ac:dyDescent="0.25">
      <c r="A269" s="317" t="s">
        <v>223</v>
      </c>
      <c r="B269" s="247" t="s">
        <v>633</v>
      </c>
      <c r="C269" s="247"/>
      <c r="D269" s="318">
        <v>32157500</v>
      </c>
      <c r="E269" s="318">
        <v>32157500</v>
      </c>
      <c r="F269" s="318">
        <v>32122055.329999998</v>
      </c>
      <c r="G269" s="337">
        <v>99.889777905620775</v>
      </c>
      <c r="H269" s="345">
        <f t="shared" si="4"/>
        <v>99.889777905620775</v>
      </c>
    </row>
    <row r="270" spans="1:8" ht="113.25" customHeight="1" x14ac:dyDescent="0.25">
      <c r="A270" s="317" t="s">
        <v>208</v>
      </c>
      <c r="B270" s="247" t="s">
        <v>568</v>
      </c>
      <c r="C270" s="247" t="s">
        <v>189</v>
      </c>
      <c r="D270" s="318">
        <v>32155500</v>
      </c>
      <c r="E270" s="318">
        <v>32155500</v>
      </c>
      <c r="F270" s="318">
        <v>32121805.329999998</v>
      </c>
      <c r="G270" s="337">
        <v>99.895213353858594</v>
      </c>
      <c r="H270" s="345">
        <f t="shared" si="4"/>
        <v>99.895213353858594</v>
      </c>
    </row>
    <row r="271" spans="1:8" ht="34.5" customHeight="1" x14ac:dyDescent="0.25">
      <c r="A271" s="317" t="s">
        <v>242</v>
      </c>
      <c r="B271" s="247" t="s">
        <v>568</v>
      </c>
      <c r="C271" s="247" t="s">
        <v>243</v>
      </c>
      <c r="D271" s="318">
        <v>32155500</v>
      </c>
      <c r="E271" s="318">
        <v>32155500</v>
      </c>
      <c r="F271" s="318">
        <v>32121805.329999998</v>
      </c>
      <c r="G271" s="337">
        <v>99.895213353858594</v>
      </c>
      <c r="H271" s="345">
        <f t="shared" si="4"/>
        <v>99.895213353858594</v>
      </c>
    </row>
    <row r="272" spans="1:8" ht="23.25" customHeight="1" x14ac:dyDescent="0.25">
      <c r="A272" s="317" t="s">
        <v>215</v>
      </c>
      <c r="B272" s="247" t="s">
        <v>568</v>
      </c>
      <c r="C272" s="247" t="s">
        <v>216</v>
      </c>
      <c r="D272" s="318">
        <v>2000</v>
      </c>
      <c r="E272" s="318">
        <v>2000</v>
      </c>
      <c r="F272" s="318">
        <v>250</v>
      </c>
      <c r="G272" s="337">
        <v>12.5</v>
      </c>
      <c r="H272" s="345">
        <f t="shared" si="4"/>
        <v>12.5</v>
      </c>
    </row>
    <row r="273" spans="1:8" ht="23.25" customHeight="1" x14ac:dyDescent="0.25">
      <c r="A273" s="317" t="s">
        <v>217</v>
      </c>
      <c r="B273" s="247" t="s">
        <v>568</v>
      </c>
      <c r="C273" s="247" t="s">
        <v>218</v>
      </c>
      <c r="D273" s="318">
        <v>2000</v>
      </c>
      <c r="E273" s="318">
        <v>2000</v>
      </c>
      <c r="F273" s="318">
        <v>250</v>
      </c>
      <c r="G273" s="337">
        <v>12.5</v>
      </c>
      <c r="H273" s="345">
        <f t="shared" si="4"/>
        <v>12.5</v>
      </c>
    </row>
    <row r="274" spans="1:8" ht="23.25" customHeight="1" x14ac:dyDescent="0.25">
      <c r="A274" s="317" t="s">
        <v>604</v>
      </c>
      <c r="B274" s="247" t="s">
        <v>220</v>
      </c>
      <c r="C274" s="247"/>
      <c r="D274" s="318">
        <v>119256000</v>
      </c>
      <c r="E274" s="318">
        <v>151050000</v>
      </c>
      <c r="F274" s="318">
        <v>150395483.97</v>
      </c>
      <c r="G274" s="337">
        <v>126.11146103340711</v>
      </c>
      <c r="H274" s="345">
        <f t="shared" si="4"/>
        <v>99.566689155908634</v>
      </c>
    </row>
    <row r="275" spans="1:8" ht="79.5" customHeight="1" x14ac:dyDescent="0.25">
      <c r="A275" s="317" t="s">
        <v>693</v>
      </c>
      <c r="B275" s="247" t="s">
        <v>272</v>
      </c>
      <c r="C275" s="247"/>
      <c r="D275" s="318">
        <v>105333000</v>
      </c>
      <c r="E275" s="318">
        <v>137127000</v>
      </c>
      <c r="F275" s="318">
        <v>137124577.80000001</v>
      </c>
      <c r="G275" s="337">
        <v>130.18197317080117</v>
      </c>
      <c r="H275" s="345">
        <f t="shared" si="4"/>
        <v>99.998233608260961</v>
      </c>
    </row>
    <row r="276" spans="1:8" ht="102" customHeight="1" x14ac:dyDescent="0.25">
      <c r="A276" s="317" t="s">
        <v>1129</v>
      </c>
      <c r="B276" s="247" t="s">
        <v>274</v>
      </c>
      <c r="C276" s="247"/>
      <c r="D276" s="318">
        <v>105333000</v>
      </c>
      <c r="E276" s="318">
        <v>137127000</v>
      </c>
      <c r="F276" s="318">
        <v>137124577.80000001</v>
      </c>
      <c r="G276" s="337">
        <v>130.18197317080117</v>
      </c>
      <c r="H276" s="345">
        <f t="shared" si="4"/>
        <v>99.998233608260961</v>
      </c>
    </row>
    <row r="277" spans="1:8" ht="23.25" customHeight="1" x14ac:dyDescent="0.25">
      <c r="A277" s="317" t="s">
        <v>298</v>
      </c>
      <c r="B277" s="247" t="s">
        <v>590</v>
      </c>
      <c r="C277" s="247" t="s">
        <v>299</v>
      </c>
      <c r="D277" s="318">
        <v>105333000</v>
      </c>
      <c r="E277" s="318">
        <v>137127000</v>
      </c>
      <c r="F277" s="318">
        <v>137124577.80000001</v>
      </c>
      <c r="G277" s="337">
        <v>130.18197317080117</v>
      </c>
      <c r="H277" s="345">
        <f t="shared" si="4"/>
        <v>99.998233608260961</v>
      </c>
    </row>
    <row r="278" spans="1:8" ht="45.75" customHeight="1" x14ac:dyDescent="0.25">
      <c r="A278" s="317" t="s">
        <v>300</v>
      </c>
      <c r="B278" s="247" t="s">
        <v>590</v>
      </c>
      <c r="C278" s="247" t="s">
        <v>301</v>
      </c>
      <c r="D278" s="318">
        <v>105333000</v>
      </c>
      <c r="E278" s="318">
        <v>137127000</v>
      </c>
      <c r="F278" s="318">
        <v>137124577.80000001</v>
      </c>
      <c r="G278" s="337">
        <v>130.18197317080117</v>
      </c>
      <c r="H278" s="345">
        <f t="shared" si="4"/>
        <v>99.998233608260961</v>
      </c>
    </row>
    <row r="279" spans="1:8" ht="45.75" customHeight="1" x14ac:dyDescent="0.25">
      <c r="A279" s="317" t="s">
        <v>1124</v>
      </c>
      <c r="B279" s="247" t="s">
        <v>1125</v>
      </c>
      <c r="C279" s="247"/>
      <c r="D279" s="318">
        <v>3157000</v>
      </c>
      <c r="E279" s="318">
        <v>3157000</v>
      </c>
      <c r="F279" s="318">
        <v>2505384</v>
      </c>
      <c r="G279" s="337">
        <v>79.359645232815964</v>
      </c>
      <c r="H279" s="345">
        <f t="shared" si="4"/>
        <v>79.359645232815964</v>
      </c>
    </row>
    <row r="280" spans="1:8" ht="102" customHeight="1" x14ac:dyDescent="0.25">
      <c r="A280" s="317" t="s">
        <v>1126</v>
      </c>
      <c r="B280" s="247" t="s">
        <v>1127</v>
      </c>
      <c r="C280" s="247"/>
      <c r="D280" s="318">
        <v>3157000</v>
      </c>
      <c r="E280" s="318">
        <v>3157000</v>
      </c>
      <c r="F280" s="318">
        <v>2505384</v>
      </c>
      <c r="G280" s="337">
        <v>79.359645232815964</v>
      </c>
      <c r="H280" s="345">
        <f t="shared" si="4"/>
        <v>79.359645232815964</v>
      </c>
    </row>
    <row r="281" spans="1:8" ht="23.25" customHeight="1" x14ac:dyDescent="0.25">
      <c r="A281" s="317" t="s">
        <v>298</v>
      </c>
      <c r="B281" s="247" t="s">
        <v>1128</v>
      </c>
      <c r="C281" s="247" t="s">
        <v>299</v>
      </c>
      <c r="D281" s="318">
        <v>3157000</v>
      </c>
      <c r="E281" s="318">
        <v>3157000</v>
      </c>
      <c r="F281" s="318">
        <v>2505384</v>
      </c>
      <c r="G281" s="337">
        <v>79.359645232815964</v>
      </c>
      <c r="H281" s="345">
        <f t="shared" si="4"/>
        <v>79.359645232815964</v>
      </c>
    </row>
    <row r="282" spans="1:8" ht="45.75" customHeight="1" x14ac:dyDescent="0.25">
      <c r="A282" s="317" t="s">
        <v>300</v>
      </c>
      <c r="B282" s="247" t="s">
        <v>1128</v>
      </c>
      <c r="C282" s="247" t="s">
        <v>301</v>
      </c>
      <c r="D282" s="318">
        <v>3157000</v>
      </c>
      <c r="E282" s="318">
        <v>3157000</v>
      </c>
      <c r="F282" s="318">
        <v>2505384</v>
      </c>
      <c r="G282" s="337">
        <v>79.359645232815964</v>
      </c>
      <c r="H282" s="345">
        <f t="shared" si="4"/>
        <v>79.359645232815964</v>
      </c>
    </row>
    <row r="283" spans="1:8" ht="45.75" customHeight="1" x14ac:dyDescent="0.25">
      <c r="A283" s="317" t="s">
        <v>1460</v>
      </c>
      <c r="B283" s="247" t="s">
        <v>1461</v>
      </c>
      <c r="C283" s="247"/>
      <c r="D283" s="318">
        <v>10766000</v>
      </c>
      <c r="E283" s="318">
        <v>10766000</v>
      </c>
      <c r="F283" s="318">
        <v>10765522.17</v>
      </c>
      <c r="G283" s="337">
        <v>99.995561675645547</v>
      </c>
      <c r="H283" s="345">
        <f t="shared" si="4"/>
        <v>99.995561675645547</v>
      </c>
    </row>
    <row r="284" spans="1:8" ht="102" customHeight="1" x14ac:dyDescent="0.25">
      <c r="A284" s="317" t="s">
        <v>1462</v>
      </c>
      <c r="B284" s="247" t="s">
        <v>1463</v>
      </c>
      <c r="C284" s="247"/>
      <c r="D284" s="318">
        <v>10766000</v>
      </c>
      <c r="E284" s="318">
        <v>10766000</v>
      </c>
      <c r="F284" s="318">
        <v>10765522.17</v>
      </c>
      <c r="G284" s="337">
        <v>99.995561675645547</v>
      </c>
      <c r="H284" s="345">
        <f t="shared" si="4"/>
        <v>99.995561675645547</v>
      </c>
    </row>
    <row r="285" spans="1:8" ht="23.25" customHeight="1" x14ac:dyDescent="0.25">
      <c r="A285" s="317" t="s">
        <v>298</v>
      </c>
      <c r="B285" s="247" t="s">
        <v>1464</v>
      </c>
      <c r="C285" s="247" t="s">
        <v>299</v>
      </c>
      <c r="D285" s="318">
        <v>10766000</v>
      </c>
      <c r="E285" s="318">
        <v>10766000</v>
      </c>
      <c r="F285" s="318">
        <v>10765522.17</v>
      </c>
      <c r="G285" s="337">
        <v>99.995561675645547</v>
      </c>
      <c r="H285" s="345">
        <f t="shared" si="4"/>
        <v>99.995561675645547</v>
      </c>
    </row>
    <row r="286" spans="1:8" ht="45.75" customHeight="1" x14ac:dyDescent="0.25">
      <c r="A286" s="317" t="s">
        <v>300</v>
      </c>
      <c r="B286" s="247" t="s">
        <v>1464</v>
      </c>
      <c r="C286" s="247" t="s">
        <v>301</v>
      </c>
      <c r="D286" s="318">
        <v>10766000</v>
      </c>
      <c r="E286" s="318">
        <v>10766000</v>
      </c>
      <c r="F286" s="318">
        <v>10765522.17</v>
      </c>
      <c r="G286" s="337">
        <v>99.995561675645547</v>
      </c>
      <c r="H286" s="345">
        <f t="shared" si="4"/>
        <v>99.995561675645547</v>
      </c>
    </row>
    <row r="287" spans="1:8" ht="68.25" customHeight="1" x14ac:dyDescent="0.25">
      <c r="A287" s="317" t="s">
        <v>1029</v>
      </c>
      <c r="B287" s="247" t="s">
        <v>234</v>
      </c>
      <c r="C287" s="247"/>
      <c r="D287" s="318">
        <v>181124660</v>
      </c>
      <c r="E287" s="318">
        <v>296497980</v>
      </c>
      <c r="F287" s="318">
        <v>296189493.94</v>
      </c>
      <c r="G287" s="337">
        <v>163.52797787998608</v>
      </c>
      <c r="H287" s="345">
        <f t="shared" si="4"/>
        <v>99.895956775152399</v>
      </c>
    </row>
    <row r="288" spans="1:8" ht="15" customHeight="1" x14ac:dyDescent="0.25">
      <c r="A288" s="317" t="s">
        <v>664</v>
      </c>
      <c r="B288" s="247" t="s">
        <v>268</v>
      </c>
      <c r="C288" s="247"/>
      <c r="D288" s="318">
        <v>88993660</v>
      </c>
      <c r="E288" s="318">
        <v>191187650</v>
      </c>
      <c r="F288" s="318">
        <v>190914633.13999999</v>
      </c>
      <c r="G288" s="337">
        <v>214.52610572483474</v>
      </c>
      <c r="H288" s="345">
        <f t="shared" si="4"/>
        <v>99.85719953145508</v>
      </c>
    </row>
    <row r="289" spans="1:8" ht="23.25" customHeight="1" x14ac:dyDescent="0.25">
      <c r="A289" s="317" t="s">
        <v>901</v>
      </c>
      <c r="B289" s="247" t="s">
        <v>902</v>
      </c>
      <c r="C289" s="247"/>
      <c r="D289" s="318">
        <v>88993660</v>
      </c>
      <c r="E289" s="318">
        <v>191187650</v>
      </c>
      <c r="F289" s="318">
        <v>190914633.13999999</v>
      </c>
      <c r="G289" s="337">
        <v>214.52610572483474</v>
      </c>
      <c r="H289" s="345">
        <f t="shared" si="4"/>
        <v>99.85719953145508</v>
      </c>
    </row>
    <row r="290" spans="1:8" ht="45.75" customHeight="1" x14ac:dyDescent="0.25">
      <c r="A290" s="317" t="s">
        <v>244</v>
      </c>
      <c r="B290" s="247" t="s">
        <v>1422</v>
      </c>
      <c r="C290" s="247" t="s">
        <v>245</v>
      </c>
      <c r="D290" s="318">
        <v>88993660</v>
      </c>
      <c r="E290" s="318">
        <v>191187650</v>
      </c>
      <c r="F290" s="318">
        <v>190914633.13999999</v>
      </c>
      <c r="G290" s="337">
        <v>214.52610572483474</v>
      </c>
      <c r="H290" s="345">
        <f t="shared" si="4"/>
        <v>99.85719953145508</v>
      </c>
    </row>
    <row r="291" spans="1:8" ht="15" customHeight="1" x14ac:dyDescent="0.25">
      <c r="A291" s="317" t="s">
        <v>246</v>
      </c>
      <c r="B291" s="247" t="s">
        <v>1422</v>
      </c>
      <c r="C291" s="247" t="s">
        <v>247</v>
      </c>
      <c r="D291" s="318">
        <v>88993660</v>
      </c>
      <c r="E291" s="318">
        <v>191187650</v>
      </c>
      <c r="F291" s="318">
        <v>190914633.13999999</v>
      </c>
      <c r="G291" s="337">
        <v>214.52610572483474</v>
      </c>
      <c r="H291" s="345">
        <f t="shared" si="4"/>
        <v>99.85719953145508</v>
      </c>
    </row>
    <row r="292" spans="1:8" ht="34.5" customHeight="1" x14ac:dyDescent="0.25">
      <c r="A292" s="317" t="s">
        <v>1036</v>
      </c>
      <c r="B292" s="247" t="s">
        <v>663</v>
      </c>
      <c r="C292" s="247"/>
      <c r="D292" s="318">
        <v>74297000</v>
      </c>
      <c r="E292" s="318">
        <v>94369300</v>
      </c>
      <c r="F292" s="318">
        <v>94333839.799999997</v>
      </c>
      <c r="G292" s="337">
        <v>126.96857181312839</v>
      </c>
      <c r="H292" s="345">
        <f t="shared" si="4"/>
        <v>99.962424008655361</v>
      </c>
    </row>
    <row r="293" spans="1:8" ht="90.75" customHeight="1" x14ac:dyDescent="0.25">
      <c r="A293" s="317" t="s">
        <v>1037</v>
      </c>
      <c r="B293" s="247" t="s">
        <v>1038</v>
      </c>
      <c r="C293" s="247"/>
      <c r="D293" s="318">
        <v>0</v>
      </c>
      <c r="E293" s="318">
        <v>19372300</v>
      </c>
      <c r="F293" s="318">
        <v>19372291.800000001</v>
      </c>
      <c r="G293" s="337">
        <v>0</v>
      </c>
      <c r="H293" s="345">
        <f t="shared" si="4"/>
        <v>99.999957671520676</v>
      </c>
    </row>
    <row r="294" spans="1:8" ht="45.75" customHeight="1" x14ac:dyDescent="0.25">
      <c r="A294" s="317" t="s">
        <v>211</v>
      </c>
      <c r="B294" s="247" t="s">
        <v>1423</v>
      </c>
      <c r="C294" s="247" t="s">
        <v>212</v>
      </c>
      <c r="D294" s="318">
        <v>0</v>
      </c>
      <c r="E294" s="318">
        <v>19372300</v>
      </c>
      <c r="F294" s="318">
        <v>19372291.800000001</v>
      </c>
      <c r="G294" s="337">
        <v>0</v>
      </c>
      <c r="H294" s="345">
        <f t="shared" si="4"/>
        <v>99.999957671520676</v>
      </c>
    </row>
    <row r="295" spans="1:8" ht="45.75" customHeight="1" x14ac:dyDescent="0.25">
      <c r="A295" s="317" t="s">
        <v>213</v>
      </c>
      <c r="B295" s="247" t="s">
        <v>1423</v>
      </c>
      <c r="C295" s="247" t="s">
        <v>214</v>
      </c>
      <c r="D295" s="318">
        <v>0</v>
      </c>
      <c r="E295" s="318">
        <v>19372300</v>
      </c>
      <c r="F295" s="318">
        <v>19372291.800000001</v>
      </c>
      <c r="G295" s="337">
        <v>0</v>
      </c>
      <c r="H295" s="345">
        <f t="shared" si="4"/>
        <v>99.999957671520676</v>
      </c>
    </row>
    <row r="296" spans="1:8" ht="113.25" customHeight="1" x14ac:dyDescent="0.25">
      <c r="A296" s="317" t="s">
        <v>1424</v>
      </c>
      <c r="B296" s="247" t="s">
        <v>1425</v>
      </c>
      <c r="C296" s="247"/>
      <c r="D296" s="318">
        <v>70437000</v>
      </c>
      <c r="E296" s="318">
        <v>70437000</v>
      </c>
      <c r="F296" s="318">
        <v>70417500</v>
      </c>
      <c r="G296" s="337">
        <v>99.97231568635803</v>
      </c>
      <c r="H296" s="345">
        <f t="shared" si="4"/>
        <v>99.97231568635803</v>
      </c>
    </row>
    <row r="297" spans="1:8" ht="45.75" customHeight="1" x14ac:dyDescent="0.25">
      <c r="A297" s="317" t="s">
        <v>244</v>
      </c>
      <c r="B297" s="247" t="s">
        <v>1426</v>
      </c>
      <c r="C297" s="247" t="s">
        <v>245</v>
      </c>
      <c r="D297" s="318">
        <v>70437000</v>
      </c>
      <c r="E297" s="318">
        <v>70437000</v>
      </c>
      <c r="F297" s="318">
        <v>70417500</v>
      </c>
      <c r="G297" s="337">
        <v>99.97231568635803</v>
      </c>
      <c r="H297" s="345">
        <f t="shared" si="4"/>
        <v>99.97231568635803</v>
      </c>
    </row>
    <row r="298" spans="1:8" ht="15" customHeight="1" x14ac:dyDescent="0.25">
      <c r="A298" s="317" t="s">
        <v>246</v>
      </c>
      <c r="B298" s="247" t="s">
        <v>1426</v>
      </c>
      <c r="C298" s="247" t="s">
        <v>247</v>
      </c>
      <c r="D298" s="318">
        <v>70437000</v>
      </c>
      <c r="E298" s="318">
        <v>0</v>
      </c>
      <c r="F298" s="318">
        <v>0</v>
      </c>
      <c r="G298" s="337">
        <v>0</v>
      </c>
      <c r="H298" s="345" t="e">
        <f t="shared" si="4"/>
        <v>#DIV/0!</v>
      </c>
    </row>
    <row r="299" spans="1:8" ht="180.75" customHeight="1" x14ac:dyDescent="0.25">
      <c r="A299" s="317" t="s">
        <v>1039</v>
      </c>
      <c r="B299" s="247" t="s">
        <v>1410</v>
      </c>
      <c r="C299" s="247" t="s">
        <v>1040</v>
      </c>
      <c r="D299" s="318">
        <v>0</v>
      </c>
      <c r="E299" s="318">
        <v>70437000</v>
      </c>
      <c r="F299" s="318">
        <v>70417500</v>
      </c>
      <c r="G299" s="337">
        <v>0</v>
      </c>
      <c r="H299" s="345">
        <f t="shared" si="4"/>
        <v>99.97231568635803</v>
      </c>
    </row>
    <row r="300" spans="1:8" ht="124.5" customHeight="1" x14ac:dyDescent="0.25">
      <c r="A300" s="317" t="s">
        <v>1041</v>
      </c>
      <c r="B300" s="247" t="s">
        <v>704</v>
      </c>
      <c r="C300" s="247"/>
      <c r="D300" s="318">
        <v>3860000</v>
      </c>
      <c r="E300" s="318">
        <v>4560000</v>
      </c>
      <c r="F300" s="318">
        <v>4544048</v>
      </c>
      <c r="G300" s="337">
        <v>117.72145077720207</v>
      </c>
      <c r="H300" s="345">
        <f t="shared" si="4"/>
        <v>99.650175438596492</v>
      </c>
    </row>
    <row r="301" spans="1:8" ht="45.75" customHeight="1" x14ac:dyDescent="0.25">
      <c r="A301" s="317" t="s">
        <v>211</v>
      </c>
      <c r="B301" s="247" t="s">
        <v>703</v>
      </c>
      <c r="C301" s="247" t="s">
        <v>212</v>
      </c>
      <c r="D301" s="318">
        <v>3860000</v>
      </c>
      <c r="E301" s="318">
        <v>4560000</v>
      </c>
      <c r="F301" s="318">
        <v>4544048</v>
      </c>
      <c r="G301" s="337">
        <v>117.72145077720207</v>
      </c>
      <c r="H301" s="345">
        <f t="shared" si="4"/>
        <v>99.650175438596492</v>
      </c>
    </row>
    <row r="302" spans="1:8" ht="45.75" customHeight="1" x14ac:dyDescent="0.25">
      <c r="A302" s="317" t="s">
        <v>213</v>
      </c>
      <c r="B302" s="247" t="s">
        <v>703</v>
      </c>
      <c r="C302" s="247" t="s">
        <v>214</v>
      </c>
      <c r="D302" s="318">
        <v>3860000</v>
      </c>
      <c r="E302" s="318">
        <v>4560000</v>
      </c>
      <c r="F302" s="318">
        <v>4544048</v>
      </c>
      <c r="G302" s="337">
        <v>117.72145077720207</v>
      </c>
      <c r="H302" s="345">
        <f t="shared" si="4"/>
        <v>99.650175438596492</v>
      </c>
    </row>
    <row r="303" spans="1:8" ht="45.75" customHeight="1" x14ac:dyDescent="0.25">
      <c r="A303" s="317" t="s">
        <v>1030</v>
      </c>
      <c r="B303" s="247" t="s">
        <v>1031</v>
      </c>
      <c r="C303" s="247"/>
      <c r="D303" s="318">
        <v>16160000</v>
      </c>
      <c r="E303" s="318">
        <v>10941030</v>
      </c>
      <c r="F303" s="318">
        <v>10941021</v>
      </c>
      <c r="G303" s="337">
        <v>67.704337871287123</v>
      </c>
      <c r="H303" s="345">
        <f t="shared" si="4"/>
        <v>99.999917740834277</v>
      </c>
    </row>
    <row r="304" spans="1:8" ht="45.75" customHeight="1" x14ac:dyDescent="0.25">
      <c r="A304" s="317" t="s">
        <v>1032</v>
      </c>
      <c r="B304" s="247" t="s">
        <v>1033</v>
      </c>
      <c r="C304" s="247"/>
      <c r="D304" s="318">
        <v>16160000</v>
      </c>
      <c r="E304" s="318">
        <v>10941030</v>
      </c>
      <c r="F304" s="318">
        <v>10941021</v>
      </c>
      <c r="G304" s="337">
        <v>67.704337871287123</v>
      </c>
      <c r="H304" s="345">
        <f t="shared" si="4"/>
        <v>99.999917740834277</v>
      </c>
    </row>
    <row r="305" spans="1:8" ht="45.75" customHeight="1" x14ac:dyDescent="0.25">
      <c r="A305" s="317" t="s">
        <v>211</v>
      </c>
      <c r="B305" s="247" t="s">
        <v>1034</v>
      </c>
      <c r="C305" s="247" t="s">
        <v>212</v>
      </c>
      <c r="D305" s="318">
        <v>16160000</v>
      </c>
      <c r="E305" s="318">
        <v>10941030</v>
      </c>
      <c r="F305" s="318">
        <v>10941021</v>
      </c>
      <c r="G305" s="337">
        <v>67.704337871287123</v>
      </c>
      <c r="H305" s="345">
        <f t="shared" si="4"/>
        <v>99.999917740834277</v>
      </c>
    </row>
    <row r="306" spans="1:8" ht="45.75" customHeight="1" x14ac:dyDescent="0.25">
      <c r="A306" s="317" t="s">
        <v>213</v>
      </c>
      <c r="B306" s="247" t="s">
        <v>1034</v>
      </c>
      <c r="C306" s="247" t="s">
        <v>214</v>
      </c>
      <c r="D306" s="318">
        <v>16160000</v>
      </c>
      <c r="E306" s="318">
        <v>10941030</v>
      </c>
      <c r="F306" s="318">
        <v>10941021</v>
      </c>
      <c r="G306" s="337">
        <v>67.704337871287123</v>
      </c>
      <c r="H306" s="345">
        <f t="shared" si="4"/>
        <v>99.999917740834277</v>
      </c>
    </row>
    <row r="307" spans="1:8" ht="45.75" customHeight="1" x14ac:dyDescent="0.25">
      <c r="A307" s="317" t="s">
        <v>1042</v>
      </c>
      <c r="B307" s="247" t="s">
        <v>605</v>
      </c>
      <c r="C307" s="247"/>
      <c r="D307" s="318">
        <v>1674000</v>
      </c>
      <c r="E307" s="318">
        <v>0</v>
      </c>
      <c r="F307" s="318">
        <v>0</v>
      </c>
      <c r="G307" s="337">
        <v>0</v>
      </c>
      <c r="H307" s="345" t="e">
        <f t="shared" si="4"/>
        <v>#DIV/0!</v>
      </c>
    </row>
    <row r="308" spans="1:8" ht="68.25" customHeight="1" x14ac:dyDescent="0.25">
      <c r="A308" s="317" t="s">
        <v>1049</v>
      </c>
      <c r="B308" s="247" t="s">
        <v>1050</v>
      </c>
      <c r="C308" s="247"/>
      <c r="D308" s="318">
        <v>1674000</v>
      </c>
      <c r="E308" s="318">
        <v>0</v>
      </c>
      <c r="F308" s="318">
        <v>0</v>
      </c>
      <c r="G308" s="337">
        <v>0</v>
      </c>
      <c r="H308" s="345" t="e">
        <f t="shared" si="4"/>
        <v>#DIV/0!</v>
      </c>
    </row>
    <row r="309" spans="1:8" ht="113.25" customHeight="1" x14ac:dyDescent="0.25">
      <c r="A309" s="317" t="s">
        <v>208</v>
      </c>
      <c r="B309" s="247" t="s">
        <v>1051</v>
      </c>
      <c r="C309" s="247" t="s">
        <v>189</v>
      </c>
      <c r="D309" s="318">
        <v>1674000</v>
      </c>
      <c r="E309" s="318">
        <v>0</v>
      </c>
      <c r="F309" s="318">
        <v>0</v>
      </c>
      <c r="G309" s="337">
        <v>0</v>
      </c>
      <c r="H309" s="345" t="e">
        <f t="shared" si="4"/>
        <v>#DIV/0!</v>
      </c>
    </row>
    <row r="310" spans="1:8" ht="34.5" customHeight="1" x14ac:dyDescent="0.25">
      <c r="A310" s="317" t="s">
        <v>209</v>
      </c>
      <c r="B310" s="247" t="s">
        <v>1051</v>
      </c>
      <c r="C310" s="247" t="s">
        <v>191</v>
      </c>
      <c r="D310" s="318">
        <v>1674000</v>
      </c>
      <c r="E310" s="318">
        <v>0</v>
      </c>
      <c r="F310" s="318">
        <v>0</v>
      </c>
      <c r="G310" s="337">
        <v>0</v>
      </c>
      <c r="H310" s="345" t="e">
        <f t="shared" si="4"/>
        <v>#DIV/0!</v>
      </c>
    </row>
    <row r="311" spans="1:8" ht="23.25" customHeight="1" x14ac:dyDescent="0.25">
      <c r="A311" s="317" t="s">
        <v>645</v>
      </c>
      <c r="B311" s="247" t="s">
        <v>221</v>
      </c>
      <c r="C311" s="247"/>
      <c r="D311" s="318">
        <v>1000000</v>
      </c>
      <c r="E311" s="318">
        <v>1000000</v>
      </c>
      <c r="F311" s="318">
        <v>786650</v>
      </c>
      <c r="G311" s="337">
        <v>78.664999999999992</v>
      </c>
      <c r="H311" s="345">
        <f t="shared" si="4"/>
        <v>78.664999999999992</v>
      </c>
    </row>
    <row r="312" spans="1:8" ht="34.5" customHeight="1" x14ac:dyDescent="0.25">
      <c r="A312" s="317" t="s">
        <v>707</v>
      </c>
      <c r="B312" s="247" t="s">
        <v>222</v>
      </c>
      <c r="C312" s="247"/>
      <c r="D312" s="318">
        <v>500000</v>
      </c>
      <c r="E312" s="318">
        <v>500000</v>
      </c>
      <c r="F312" s="318">
        <v>500000</v>
      </c>
      <c r="G312" s="337">
        <v>100</v>
      </c>
      <c r="H312" s="345">
        <f t="shared" si="4"/>
        <v>100</v>
      </c>
    </row>
    <row r="313" spans="1:8" ht="57" customHeight="1" x14ac:dyDescent="0.25">
      <c r="A313" s="317" t="s">
        <v>708</v>
      </c>
      <c r="B313" s="247" t="s">
        <v>705</v>
      </c>
      <c r="C313" s="247"/>
      <c r="D313" s="318">
        <v>500000</v>
      </c>
      <c r="E313" s="318">
        <v>500000</v>
      </c>
      <c r="F313" s="318">
        <v>500000</v>
      </c>
      <c r="G313" s="337">
        <v>100</v>
      </c>
      <c r="H313" s="345">
        <f t="shared" si="4"/>
        <v>100</v>
      </c>
    </row>
    <row r="314" spans="1:8" ht="23.25" customHeight="1" x14ac:dyDescent="0.25">
      <c r="A314" s="317" t="s">
        <v>215</v>
      </c>
      <c r="B314" s="247" t="s">
        <v>706</v>
      </c>
      <c r="C314" s="247" t="s">
        <v>216</v>
      </c>
      <c r="D314" s="318">
        <v>500000</v>
      </c>
      <c r="E314" s="318">
        <v>500000</v>
      </c>
      <c r="F314" s="318">
        <v>500000</v>
      </c>
      <c r="G314" s="337">
        <v>100</v>
      </c>
      <c r="H314" s="345">
        <f t="shared" si="4"/>
        <v>100</v>
      </c>
    </row>
    <row r="315" spans="1:8" ht="102" customHeight="1" x14ac:dyDescent="0.25">
      <c r="A315" s="317" t="s">
        <v>235</v>
      </c>
      <c r="B315" s="247" t="s">
        <v>706</v>
      </c>
      <c r="C315" s="247" t="s">
        <v>200</v>
      </c>
      <c r="D315" s="318">
        <v>500000</v>
      </c>
      <c r="E315" s="318">
        <v>500000</v>
      </c>
      <c r="F315" s="318">
        <v>500000</v>
      </c>
      <c r="G315" s="337">
        <v>100</v>
      </c>
      <c r="H315" s="345">
        <f t="shared" si="4"/>
        <v>100</v>
      </c>
    </row>
    <row r="316" spans="1:8" ht="57" customHeight="1" x14ac:dyDescent="0.25">
      <c r="A316" s="317" t="s">
        <v>646</v>
      </c>
      <c r="B316" s="247" t="s">
        <v>225</v>
      </c>
      <c r="C316" s="247"/>
      <c r="D316" s="318">
        <v>500000</v>
      </c>
      <c r="E316" s="318">
        <v>500000</v>
      </c>
      <c r="F316" s="318">
        <v>286650</v>
      </c>
      <c r="G316" s="337">
        <v>57.330000000000005</v>
      </c>
      <c r="H316" s="345">
        <f t="shared" si="4"/>
        <v>57.330000000000005</v>
      </c>
    </row>
    <row r="317" spans="1:8" ht="57" customHeight="1" x14ac:dyDescent="0.25">
      <c r="A317" s="317" t="s">
        <v>1028</v>
      </c>
      <c r="B317" s="247" t="s">
        <v>226</v>
      </c>
      <c r="C317" s="247"/>
      <c r="D317" s="318">
        <v>500000</v>
      </c>
      <c r="E317" s="318">
        <v>500000</v>
      </c>
      <c r="F317" s="318">
        <v>286650</v>
      </c>
      <c r="G317" s="337">
        <v>57.330000000000005</v>
      </c>
      <c r="H317" s="345">
        <f t="shared" si="4"/>
        <v>57.330000000000005</v>
      </c>
    </row>
    <row r="318" spans="1:8" ht="23.25" customHeight="1" x14ac:dyDescent="0.25">
      <c r="A318" s="317" t="s">
        <v>215</v>
      </c>
      <c r="B318" s="247" t="s">
        <v>581</v>
      </c>
      <c r="C318" s="247" t="s">
        <v>216</v>
      </c>
      <c r="D318" s="318">
        <v>500000</v>
      </c>
      <c r="E318" s="318">
        <v>500000</v>
      </c>
      <c r="F318" s="318">
        <v>286650</v>
      </c>
      <c r="G318" s="337">
        <v>57.330000000000005</v>
      </c>
      <c r="H318" s="345">
        <f t="shared" si="4"/>
        <v>57.330000000000005</v>
      </c>
    </row>
    <row r="319" spans="1:8" ht="102" customHeight="1" x14ac:dyDescent="0.25">
      <c r="A319" s="317" t="s">
        <v>235</v>
      </c>
      <c r="B319" s="247" t="s">
        <v>581</v>
      </c>
      <c r="C319" s="247" t="s">
        <v>200</v>
      </c>
      <c r="D319" s="318">
        <v>500000</v>
      </c>
      <c r="E319" s="318">
        <v>500000</v>
      </c>
      <c r="F319" s="318">
        <v>286650</v>
      </c>
      <c r="G319" s="337">
        <v>57.330000000000005</v>
      </c>
      <c r="H319" s="345">
        <f t="shared" si="4"/>
        <v>57.330000000000005</v>
      </c>
    </row>
    <row r="320" spans="1:8" ht="45.75" customHeight="1" x14ac:dyDescent="0.25">
      <c r="A320" s="317" t="s">
        <v>593</v>
      </c>
      <c r="B320" s="247" t="s">
        <v>248</v>
      </c>
      <c r="C320" s="247"/>
      <c r="D320" s="318">
        <v>1506310730</v>
      </c>
      <c r="E320" s="318">
        <v>2217980714.1999998</v>
      </c>
      <c r="F320" s="318">
        <v>2056609030.03</v>
      </c>
      <c r="G320" s="337">
        <v>136.53285401678045</v>
      </c>
      <c r="H320" s="345">
        <f t="shared" si="4"/>
        <v>92.724387406217616</v>
      </c>
    </row>
    <row r="321" spans="1:8" ht="34.5" customHeight="1" x14ac:dyDescent="0.25">
      <c r="A321" s="317" t="s">
        <v>980</v>
      </c>
      <c r="B321" s="247" t="s">
        <v>614</v>
      </c>
      <c r="C321" s="247"/>
      <c r="D321" s="318">
        <v>237386060</v>
      </c>
      <c r="E321" s="318">
        <v>345598553.13999999</v>
      </c>
      <c r="F321" s="318">
        <v>327694201.55000001</v>
      </c>
      <c r="G321" s="337">
        <v>138.04273155298168</v>
      </c>
      <c r="H321" s="345">
        <f t="shared" si="4"/>
        <v>94.819321022230369</v>
      </c>
    </row>
    <row r="322" spans="1:8" ht="79.5" customHeight="1" x14ac:dyDescent="0.25">
      <c r="A322" s="317" t="s">
        <v>615</v>
      </c>
      <c r="B322" s="247" t="s">
        <v>616</v>
      </c>
      <c r="C322" s="247"/>
      <c r="D322" s="318">
        <v>117228400</v>
      </c>
      <c r="E322" s="318">
        <v>223367693.13999999</v>
      </c>
      <c r="F322" s="318">
        <v>209303613.90000001</v>
      </c>
      <c r="G322" s="337">
        <v>178.54343648808651</v>
      </c>
      <c r="H322" s="345">
        <f t="shared" si="4"/>
        <v>93.703619783911606</v>
      </c>
    </row>
    <row r="323" spans="1:8" ht="45.75" customHeight="1" x14ac:dyDescent="0.25">
      <c r="A323" s="317" t="s">
        <v>211</v>
      </c>
      <c r="B323" s="247" t="s">
        <v>558</v>
      </c>
      <c r="C323" s="247" t="s">
        <v>212</v>
      </c>
      <c r="D323" s="318">
        <v>93552000</v>
      </c>
      <c r="E323" s="318">
        <v>119880293.14</v>
      </c>
      <c r="F323" s="318">
        <v>107627247.45999999</v>
      </c>
      <c r="G323" s="337">
        <v>115.04537311869333</v>
      </c>
      <c r="H323" s="345">
        <f t="shared" si="4"/>
        <v>89.778932500865253</v>
      </c>
    </row>
    <row r="324" spans="1:8" ht="45.75" customHeight="1" x14ac:dyDescent="0.25">
      <c r="A324" s="317" t="s">
        <v>213</v>
      </c>
      <c r="B324" s="247" t="s">
        <v>558</v>
      </c>
      <c r="C324" s="247" t="s">
        <v>214</v>
      </c>
      <c r="D324" s="318">
        <v>93552000</v>
      </c>
      <c r="E324" s="318">
        <v>119880293.14</v>
      </c>
      <c r="F324" s="318">
        <v>107627247.45999999</v>
      </c>
      <c r="G324" s="337">
        <v>115.04537311869333</v>
      </c>
      <c r="H324" s="345">
        <f t="shared" si="4"/>
        <v>89.778932500865253</v>
      </c>
    </row>
    <row r="325" spans="1:8" ht="45.75" customHeight="1" x14ac:dyDescent="0.25">
      <c r="A325" s="317" t="s">
        <v>244</v>
      </c>
      <c r="B325" s="247" t="s">
        <v>558</v>
      </c>
      <c r="C325" s="247" t="s">
        <v>245</v>
      </c>
      <c r="D325" s="318">
        <v>0</v>
      </c>
      <c r="E325" s="318">
        <v>1811000</v>
      </c>
      <c r="F325" s="318">
        <v>0</v>
      </c>
      <c r="G325" s="337">
        <v>0</v>
      </c>
      <c r="H325" s="345">
        <f t="shared" si="4"/>
        <v>0</v>
      </c>
    </row>
    <row r="326" spans="1:8" ht="15" customHeight="1" x14ac:dyDescent="0.25">
      <c r="A326" s="317" t="s">
        <v>246</v>
      </c>
      <c r="B326" s="247" t="s">
        <v>558</v>
      </c>
      <c r="C326" s="247" t="s">
        <v>247</v>
      </c>
      <c r="D326" s="318">
        <v>0</v>
      </c>
      <c r="E326" s="318">
        <v>1811000</v>
      </c>
      <c r="F326" s="318">
        <v>0</v>
      </c>
      <c r="G326" s="337">
        <v>0</v>
      </c>
      <c r="H326" s="345">
        <f t="shared" si="4"/>
        <v>0</v>
      </c>
    </row>
    <row r="327" spans="1:8" ht="23.25" customHeight="1" x14ac:dyDescent="0.25">
      <c r="A327" s="317" t="s">
        <v>215</v>
      </c>
      <c r="B327" s="247" t="s">
        <v>558</v>
      </c>
      <c r="C327" s="247" t="s">
        <v>216</v>
      </c>
      <c r="D327" s="318">
        <v>23676400</v>
      </c>
      <c r="E327" s="318">
        <v>101676400</v>
      </c>
      <c r="F327" s="318">
        <v>101676366.44</v>
      </c>
      <c r="G327" s="337">
        <v>429.4418342315555</v>
      </c>
      <c r="H327" s="345">
        <f t="shared" si="4"/>
        <v>99.999966993323923</v>
      </c>
    </row>
    <row r="328" spans="1:8" ht="23.25" customHeight="1" x14ac:dyDescent="0.25">
      <c r="A328" s="317" t="s">
        <v>217</v>
      </c>
      <c r="B328" s="247" t="s">
        <v>558</v>
      </c>
      <c r="C328" s="247" t="s">
        <v>218</v>
      </c>
      <c r="D328" s="318">
        <v>23676400</v>
      </c>
      <c r="E328" s="318">
        <v>101676400</v>
      </c>
      <c r="F328" s="318">
        <v>101676366.44</v>
      </c>
      <c r="G328" s="337">
        <v>429.4418342315555</v>
      </c>
      <c r="H328" s="345">
        <f t="shared" si="4"/>
        <v>99.999966993323923</v>
      </c>
    </row>
    <row r="329" spans="1:8" ht="113.25" customHeight="1" x14ac:dyDescent="0.25">
      <c r="A329" s="317" t="s">
        <v>981</v>
      </c>
      <c r="B329" s="247" t="s">
        <v>617</v>
      </c>
      <c r="C329" s="247"/>
      <c r="D329" s="318">
        <v>57384380</v>
      </c>
      <c r="E329" s="318">
        <v>57384380</v>
      </c>
      <c r="F329" s="318">
        <v>54431919.869999997</v>
      </c>
      <c r="G329" s="337">
        <v>94.854941135549424</v>
      </c>
      <c r="H329" s="345">
        <f t="shared" si="4"/>
        <v>94.854941135549424</v>
      </c>
    </row>
    <row r="330" spans="1:8" ht="113.25" customHeight="1" x14ac:dyDescent="0.25">
      <c r="A330" s="317" t="s">
        <v>208</v>
      </c>
      <c r="B330" s="247" t="s">
        <v>1411</v>
      </c>
      <c r="C330" s="247" t="s">
        <v>189</v>
      </c>
      <c r="D330" s="318">
        <v>54084860</v>
      </c>
      <c r="E330" s="318">
        <v>57384380</v>
      </c>
      <c r="F330" s="318">
        <v>54431919.869999997</v>
      </c>
      <c r="G330" s="337">
        <v>100.64169505107343</v>
      </c>
      <c r="H330" s="345">
        <f t="shared" si="4"/>
        <v>94.854941135549424</v>
      </c>
    </row>
    <row r="331" spans="1:8" ht="34.5" customHeight="1" x14ac:dyDescent="0.25">
      <c r="A331" s="317" t="s">
        <v>209</v>
      </c>
      <c r="B331" s="247" t="s">
        <v>1411</v>
      </c>
      <c r="C331" s="247" t="s">
        <v>191</v>
      </c>
      <c r="D331" s="318">
        <v>54084860</v>
      </c>
      <c r="E331" s="318">
        <v>57384380</v>
      </c>
      <c r="F331" s="318">
        <v>54431919.869999997</v>
      </c>
      <c r="G331" s="337">
        <v>100.64169505107343</v>
      </c>
      <c r="H331" s="345">
        <f t="shared" ref="H331:H394" si="5">F331/E331*100</f>
        <v>94.854941135549424</v>
      </c>
    </row>
    <row r="332" spans="1:8" ht="45.75" customHeight="1" x14ac:dyDescent="0.25">
      <c r="A332" s="317" t="s">
        <v>211</v>
      </c>
      <c r="B332" s="247" t="s">
        <v>1411</v>
      </c>
      <c r="C332" s="247" t="s">
        <v>212</v>
      </c>
      <c r="D332" s="318">
        <v>3299520</v>
      </c>
      <c r="E332" s="318">
        <v>0</v>
      </c>
      <c r="F332" s="318">
        <v>0</v>
      </c>
      <c r="G332" s="337">
        <v>0</v>
      </c>
      <c r="H332" s="345" t="e">
        <f t="shared" si="5"/>
        <v>#DIV/0!</v>
      </c>
    </row>
    <row r="333" spans="1:8" ht="45.75" customHeight="1" x14ac:dyDescent="0.25">
      <c r="A333" s="317" t="s">
        <v>213</v>
      </c>
      <c r="B333" s="247" t="s">
        <v>1411</v>
      </c>
      <c r="C333" s="247" t="s">
        <v>214</v>
      </c>
      <c r="D333" s="318">
        <v>3299520</v>
      </c>
      <c r="E333" s="318">
        <v>0</v>
      </c>
      <c r="F333" s="318">
        <v>0</v>
      </c>
      <c r="G333" s="337">
        <v>0</v>
      </c>
      <c r="H333" s="345" t="e">
        <f t="shared" si="5"/>
        <v>#DIV/0!</v>
      </c>
    </row>
    <row r="334" spans="1:8" ht="57" customHeight="1" x14ac:dyDescent="0.25">
      <c r="A334" s="317" t="s">
        <v>223</v>
      </c>
      <c r="B334" s="247" t="s">
        <v>982</v>
      </c>
      <c r="C334" s="247"/>
      <c r="D334" s="318">
        <v>62773280</v>
      </c>
      <c r="E334" s="318">
        <v>64846480</v>
      </c>
      <c r="F334" s="318">
        <v>63958667.780000001</v>
      </c>
      <c r="G334" s="337">
        <v>101.88836361585693</v>
      </c>
      <c r="H334" s="345">
        <f t="shared" si="5"/>
        <v>98.630901445999839</v>
      </c>
    </row>
    <row r="335" spans="1:8" ht="113.25" customHeight="1" x14ac:dyDescent="0.25">
      <c r="A335" s="317" t="s">
        <v>208</v>
      </c>
      <c r="B335" s="247" t="s">
        <v>983</v>
      </c>
      <c r="C335" s="247" t="s">
        <v>189</v>
      </c>
      <c r="D335" s="318">
        <v>60073280</v>
      </c>
      <c r="E335" s="318">
        <v>61636480</v>
      </c>
      <c r="F335" s="318">
        <v>60801344.439999998</v>
      </c>
      <c r="G335" s="337">
        <v>101.2119605255448</v>
      </c>
      <c r="H335" s="345">
        <f t="shared" si="5"/>
        <v>98.645062858878376</v>
      </c>
    </row>
    <row r="336" spans="1:8" ht="34.5" customHeight="1" x14ac:dyDescent="0.25">
      <c r="A336" s="317" t="s">
        <v>209</v>
      </c>
      <c r="B336" s="247" t="s">
        <v>983</v>
      </c>
      <c r="C336" s="247" t="s">
        <v>191</v>
      </c>
      <c r="D336" s="318">
        <v>60073280</v>
      </c>
      <c r="E336" s="318">
        <v>61636480</v>
      </c>
      <c r="F336" s="318">
        <v>60801344.439999998</v>
      </c>
      <c r="G336" s="337">
        <v>101.2119605255448</v>
      </c>
      <c r="H336" s="345">
        <f t="shared" si="5"/>
        <v>98.645062858878376</v>
      </c>
    </row>
    <row r="337" spans="1:8" ht="45.75" customHeight="1" x14ac:dyDescent="0.25">
      <c r="A337" s="317" t="s">
        <v>211</v>
      </c>
      <c r="B337" s="247" t="s">
        <v>983</v>
      </c>
      <c r="C337" s="247" t="s">
        <v>212</v>
      </c>
      <c r="D337" s="318">
        <v>1200000</v>
      </c>
      <c r="E337" s="318">
        <v>1410000</v>
      </c>
      <c r="F337" s="318">
        <v>1379045.83</v>
      </c>
      <c r="G337" s="337">
        <v>114.92048583333334</v>
      </c>
      <c r="H337" s="345">
        <f t="shared" si="5"/>
        <v>97.804668794326247</v>
      </c>
    </row>
    <row r="338" spans="1:8" ht="45.75" customHeight="1" x14ac:dyDescent="0.25">
      <c r="A338" s="317" t="s">
        <v>213</v>
      </c>
      <c r="B338" s="247" t="s">
        <v>983</v>
      </c>
      <c r="C338" s="247" t="s">
        <v>214</v>
      </c>
      <c r="D338" s="318">
        <v>1200000</v>
      </c>
      <c r="E338" s="318">
        <v>1410000</v>
      </c>
      <c r="F338" s="318">
        <v>1379045.83</v>
      </c>
      <c r="G338" s="337">
        <v>114.92048583333334</v>
      </c>
      <c r="H338" s="345">
        <f t="shared" si="5"/>
        <v>97.804668794326247</v>
      </c>
    </row>
    <row r="339" spans="1:8" ht="23.25" customHeight="1" x14ac:dyDescent="0.25">
      <c r="A339" s="317" t="s">
        <v>215</v>
      </c>
      <c r="B339" s="247" t="s">
        <v>983</v>
      </c>
      <c r="C339" s="247" t="s">
        <v>216</v>
      </c>
      <c r="D339" s="318">
        <v>1500000</v>
      </c>
      <c r="E339" s="318">
        <v>1800000</v>
      </c>
      <c r="F339" s="318">
        <v>1778277.51</v>
      </c>
      <c r="G339" s="337">
        <v>118.551834</v>
      </c>
      <c r="H339" s="345">
        <f t="shared" si="5"/>
        <v>98.793194999999997</v>
      </c>
    </row>
    <row r="340" spans="1:8" ht="23.25" customHeight="1" x14ac:dyDescent="0.25">
      <c r="A340" s="317" t="s">
        <v>217</v>
      </c>
      <c r="B340" s="247" t="s">
        <v>983</v>
      </c>
      <c r="C340" s="247" t="s">
        <v>218</v>
      </c>
      <c r="D340" s="318">
        <v>1500000</v>
      </c>
      <c r="E340" s="318">
        <v>1800000</v>
      </c>
      <c r="F340" s="318">
        <v>1778277.51</v>
      </c>
      <c r="G340" s="337">
        <v>118.551834</v>
      </c>
      <c r="H340" s="345">
        <f t="shared" si="5"/>
        <v>98.793194999999997</v>
      </c>
    </row>
    <row r="341" spans="1:8" ht="23.25" customHeight="1" x14ac:dyDescent="0.25">
      <c r="A341" s="317" t="s">
        <v>971</v>
      </c>
      <c r="B341" s="247" t="s">
        <v>606</v>
      </c>
      <c r="C341" s="247"/>
      <c r="D341" s="318">
        <v>200000000</v>
      </c>
      <c r="E341" s="318">
        <v>171000000</v>
      </c>
      <c r="F341" s="318">
        <v>45886161.229999997</v>
      </c>
      <c r="G341" s="337">
        <v>22.943080614999996</v>
      </c>
      <c r="H341" s="345">
        <f t="shared" si="5"/>
        <v>26.834012415204679</v>
      </c>
    </row>
    <row r="342" spans="1:8" ht="45.75" customHeight="1" x14ac:dyDescent="0.25">
      <c r="A342" s="317" t="s">
        <v>972</v>
      </c>
      <c r="B342" s="247" t="s">
        <v>607</v>
      </c>
      <c r="C342" s="247"/>
      <c r="D342" s="318">
        <v>200000000</v>
      </c>
      <c r="E342" s="318">
        <v>171000000</v>
      </c>
      <c r="F342" s="318">
        <v>45886161.229999997</v>
      </c>
      <c r="G342" s="337">
        <v>22.943080614999996</v>
      </c>
      <c r="H342" s="345">
        <f t="shared" si="5"/>
        <v>26.834012415204679</v>
      </c>
    </row>
    <row r="343" spans="1:8" ht="34.5" customHeight="1" x14ac:dyDescent="0.25">
      <c r="A343" s="317" t="s">
        <v>343</v>
      </c>
      <c r="B343" s="247" t="s">
        <v>1138</v>
      </c>
      <c r="C343" s="247" t="s">
        <v>344</v>
      </c>
      <c r="D343" s="318">
        <v>200000000</v>
      </c>
      <c r="E343" s="318">
        <v>171000000</v>
      </c>
      <c r="F343" s="318">
        <v>45886161.229999997</v>
      </c>
      <c r="G343" s="337">
        <v>22.943080614999996</v>
      </c>
      <c r="H343" s="345">
        <f t="shared" si="5"/>
        <v>26.834012415204679</v>
      </c>
    </row>
    <row r="344" spans="1:8" ht="23.25" customHeight="1" x14ac:dyDescent="0.25">
      <c r="A344" s="317" t="s">
        <v>345</v>
      </c>
      <c r="B344" s="247" t="s">
        <v>1138</v>
      </c>
      <c r="C344" s="247" t="s">
        <v>346</v>
      </c>
      <c r="D344" s="318">
        <v>200000000</v>
      </c>
      <c r="E344" s="318">
        <v>171000000</v>
      </c>
      <c r="F344" s="318">
        <v>45886161.229999997</v>
      </c>
      <c r="G344" s="337">
        <v>22.943080614999996</v>
      </c>
      <c r="H344" s="345">
        <f t="shared" si="5"/>
        <v>26.834012415204679</v>
      </c>
    </row>
    <row r="345" spans="1:8" ht="23.25" customHeight="1" x14ac:dyDescent="0.25">
      <c r="A345" s="317" t="s">
        <v>308</v>
      </c>
      <c r="B345" s="247" t="s">
        <v>594</v>
      </c>
      <c r="C345" s="247"/>
      <c r="D345" s="318">
        <v>1068924670</v>
      </c>
      <c r="E345" s="318">
        <v>1701382161.0599999</v>
      </c>
      <c r="F345" s="318">
        <v>1683028667.25</v>
      </c>
      <c r="G345" s="337">
        <v>157.45063375232982</v>
      </c>
      <c r="H345" s="345">
        <f t="shared" si="5"/>
        <v>98.921259771610309</v>
      </c>
    </row>
    <row r="346" spans="1:8" ht="57" customHeight="1" x14ac:dyDescent="0.25">
      <c r="A346" s="317" t="s">
        <v>223</v>
      </c>
      <c r="B346" s="247" t="s">
        <v>595</v>
      </c>
      <c r="C346" s="247"/>
      <c r="D346" s="318">
        <v>1068324670</v>
      </c>
      <c r="E346" s="318">
        <v>1700832861.0599999</v>
      </c>
      <c r="F346" s="318">
        <v>1682664407.25</v>
      </c>
      <c r="G346" s="337">
        <v>157.50496590610419</v>
      </c>
      <c r="H346" s="345">
        <f t="shared" si="5"/>
        <v>98.931790758165562</v>
      </c>
    </row>
    <row r="347" spans="1:8" ht="113.25" customHeight="1" x14ac:dyDescent="0.25">
      <c r="A347" s="317" t="s">
        <v>208</v>
      </c>
      <c r="B347" s="247" t="s">
        <v>984</v>
      </c>
      <c r="C347" s="247" t="s">
        <v>189</v>
      </c>
      <c r="D347" s="318">
        <v>792760101</v>
      </c>
      <c r="E347" s="318">
        <v>807875834.94000006</v>
      </c>
      <c r="F347" s="318">
        <v>800334921.87</v>
      </c>
      <c r="G347" s="337">
        <v>100.95549976095479</v>
      </c>
      <c r="H347" s="345">
        <f t="shared" si="5"/>
        <v>99.066575240419212</v>
      </c>
    </row>
    <row r="348" spans="1:8" ht="34.5" customHeight="1" x14ac:dyDescent="0.25">
      <c r="A348" s="317" t="s">
        <v>242</v>
      </c>
      <c r="B348" s="247" t="s">
        <v>984</v>
      </c>
      <c r="C348" s="247" t="s">
        <v>243</v>
      </c>
      <c r="D348" s="318">
        <v>238764700</v>
      </c>
      <c r="E348" s="318">
        <v>239630789.47999999</v>
      </c>
      <c r="F348" s="318">
        <v>238485111.63999999</v>
      </c>
      <c r="G348" s="337">
        <v>99.882902137543766</v>
      </c>
      <c r="H348" s="345">
        <f t="shared" si="5"/>
        <v>99.521898733261224</v>
      </c>
    </row>
    <row r="349" spans="1:8" ht="34.5" customHeight="1" x14ac:dyDescent="0.25">
      <c r="A349" s="317" t="s">
        <v>209</v>
      </c>
      <c r="B349" s="247" t="s">
        <v>548</v>
      </c>
      <c r="C349" s="247" t="s">
        <v>191</v>
      </c>
      <c r="D349" s="318">
        <v>553995401</v>
      </c>
      <c r="E349" s="318">
        <v>568245045.46000004</v>
      </c>
      <c r="F349" s="318">
        <v>561849810.23000002</v>
      </c>
      <c r="G349" s="337">
        <v>101.4177751684982</v>
      </c>
      <c r="H349" s="345">
        <f t="shared" si="5"/>
        <v>98.874563838066905</v>
      </c>
    </row>
    <row r="350" spans="1:8" ht="45.75" customHeight="1" x14ac:dyDescent="0.25">
      <c r="A350" s="317" t="s">
        <v>211</v>
      </c>
      <c r="B350" s="247" t="s">
        <v>551</v>
      </c>
      <c r="C350" s="247" t="s">
        <v>212</v>
      </c>
      <c r="D350" s="318">
        <v>67227969</v>
      </c>
      <c r="E350" s="318">
        <v>69650952.890000001</v>
      </c>
      <c r="F350" s="318">
        <v>64920304.600000001</v>
      </c>
      <c r="G350" s="337">
        <v>96.567404259973998</v>
      </c>
      <c r="H350" s="345">
        <f t="shared" si="5"/>
        <v>93.208063789922406</v>
      </c>
    </row>
    <row r="351" spans="1:8" ht="45.75" customHeight="1" x14ac:dyDescent="0.25">
      <c r="A351" s="317" t="s">
        <v>213</v>
      </c>
      <c r="B351" s="247" t="s">
        <v>551</v>
      </c>
      <c r="C351" s="247" t="s">
        <v>214</v>
      </c>
      <c r="D351" s="318">
        <v>67227969</v>
      </c>
      <c r="E351" s="318">
        <v>69650952.890000001</v>
      </c>
      <c r="F351" s="318">
        <v>64920304.600000001</v>
      </c>
      <c r="G351" s="337">
        <v>96.567404259973998</v>
      </c>
      <c r="H351" s="345">
        <f t="shared" si="5"/>
        <v>93.208063789922406</v>
      </c>
    </row>
    <row r="352" spans="1:8" ht="23.25" customHeight="1" x14ac:dyDescent="0.25">
      <c r="A352" s="317" t="s">
        <v>298</v>
      </c>
      <c r="B352" s="247" t="s">
        <v>561</v>
      </c>
      <c r="C352" s="247" t="s">
        <v>299</v>
      </c>
      <c r="D352" s="318">
        <v>0</v>
      </c>
      <c r="E352" s="318">
        <v>119000</v>
      </c>
      <c r="F352" s="318">
        <v>118962.36</v>
      </c>
      <c r="G352" s="337">
        <v>0</v>
      </c>
      <c r="H352" s="345">
        <f t="shared" si="5"/>
        <v>99.96836974789916</v>
      </c>
    </row>
    <row r="353" spans="1:8" ht="45.75" customHeight="1" x14ac:dyDescent="0.25">
      <c r="A353" s="317" t="s">
        <v>300</v>
      </c>
      <c r="B353" s="247" t="s">
        <v>561</v>
      </c>
      <c r="C353" s="247" t="s">
        <v>301</v>
      </c>
      <c r="D353" s="318">
        <v>0</v>
      </c>
      <c r="E353" s="318">
        <v>119000</v>
      </c>
      <c r="F353" s="318">
        <v>118962.36</v>
      </c>
      <c r="G353" s="337">
        <v>0</v>
      </c>
      <c r="H353" s="345">
        <f t="shared" si="5"/>
        <v>99.96836974789916</v>
      </c>
    </row>
    <row r="354" spans="1:8" ht="57" customHeight="1" x14ac:dyDescent="0.25">
      <c r="A354" s="317" t="s">
        <v>236</v>
      </c>
      <c r="B354" s="247" t="s">
        <v>561</v>
      </c>
      <c r="C354" s="247" t="s">
        <v>237</v>
      </c>
      <c r="D354" s="318">
        <v>197494800</v>
      </c>
      <c r="E354" s="318">
        <v>212457336</v>
      </c>
      <c r="F354" s="318">
        <v>206956782.50999999</v>
      </c>
      <c r="G354" s="337">
        <v>104.79100336312652</v>
      </c>
      <c r="H354" s="345">
        <f t="shared" si="5"/>
        <v>97.410984438776921</v>
      </c>
    </row>
    <row r="355" spans="1:8" ht="23.25" customHeight="1" x14ac:dyDescent="0.25">
      <c r="A355" s="317" t="s">
        <v>238</v>
      </c>
      <c r="B355" s="247" t="s">
        <v>561</v>
      </c>
      <c r="C355" s="247" t="s">
        <v>239</v>
      </c>
      <c r="D355" s="318">
        <v>197494800</v>
      </c>
      <c r="E355" s="318">
        <v>212457336</v>
      </c>
      <c r="F355" s="318">
        <v>206956782.50999999</v>
      </c>
      <c r="G355" s="337">
        <v>104.79100336312652</v>
      </c>
      <c r="H355" s="345">
        <f t="shared" si="5"/>
        <v>97.410984438776921</v>
      </c>
    </row>
    <row r="356" spans="1:8" ht="23.25" customHeight="1" x14ac:dyDescent="0.25">
      <c r="A356" s="317" t="s">
        <v>215</v>
      </c>
      <c r="B356" s="247" t="s">
        <v>559</v>
      </c>
      <c r="C356" s="247" t="s">
        <v>216</v>
      </c>
      <c r="D356" s="318">
        <v>10841800</v>
      </c>
      <c r="E356" s="318">
        <v>610729737.23000002</v>
      </c>
      <c r="F356" s="318">
        <v>610333435.90999997</v>
      </c>
      <c r="G356" s="337">
        <v>5629.4474709919014</v>
      </c>
      <c r="H356" s="345">
        <f t="shared" si="5"/>
        <v>99.935110197548667</v>
      </c>
    </row>
    <row r="357" spans="1:8" ht="102" customHeight="1" x14ac:dyDescent="0.25">
      <c r="A357" s="317" t="s">
        <v>235</v>
      </c>
      <c r="B357" s="247" t="s">
        <v>559</v>
      </c>
      <c r="C357" s="247" t="s">
        <v>200</v>
      </c>
      <c r="D357" s="318">
        <v>0</v>
      </c>
      <c r="E357" s="318">
        <v>595231945</v>
      </c>
      <c r="F357" s="318">
        <v>595231945</v>
      </c>
      <c r="G357" s="337">
        <v>0</v>
      </c>
      <c r="H357" s="345">
        <f t="shared" si="5"/>
        <v>100</v>
      </c>
    </row>
    <row r="358" spans="1:8" ht="23.25" customHeight="1" x14ac:dyDescent="0.25">
      <c r="A358" s="317" t="s">
        <v>217</v>
      </c>
      <c r="B358" s="247" t="s">
        <v>551</v>
      </c>
      <c r="C358" s="247" t="s">
        <v>218</v>
      </c>
      <c r="D358" s="318">
        <v>10841800</v>
      </c>
      <c r="E358" s="318">
        <v>15497792.23</v>
      </c>
      <c r="F358" s="318">
        <v>15101490.91</v>
      </c>
      <c r="G358" s="337">
        <v>139.28951751554172</v>
      </c>
      <c r="H358" s="345">
        <f t="shared" si="5"/>
        <v>97.442853058561099</v>
      </c>
    </row>
    <row r="359" spans="1:8" ht="68.25" customHeight="1" x14ac:dyDescent="0.25">
      <c r="A359" s="317" t="s">
        <v>973</v>
      </c>
      <c r="B359" s="247" t="s">
        <v>974</v>
      </c>
      <c r="C359" s="247"/>
      <c r="D359" s="318">
        <v>600000</v>
      </c>
      <c r="E359" s="318">
        <v>549300</v>
      </c>
      <c r="F359" s="318">
        <v>364260</v>
      </c>
      <c r="G359" s="337">
        <v>60.709999999999994</v>
      </c>
      <c r="H359" s="345">
        <f t="shared" si="5"/>
        <v>66.313489896231573</v>
      </c>
    </row>
    <row r="360" spans="1:8" ht="45.75" customHeight="1" x14ac:dyDescent="0.25">
      <c r="A360" s="317" t="s">
        <v>211</v>
      </c>
      <c r="B360" s="247" t="s">
        <v>975</v>
      </c>
      <c r="C360" s="247" t="s">
        <v>212</v>
      </c>
      <c r="D360" s="318">
        <v>600000</v>
      </c>
      <c r="E360" s="318">
        <v>549300</v>
      </c>
      <c r="F360" s="318">
        <v>364260</v>
      </c>
      <c r="G360" s="337">
        <v>60.709999999999994</v>
      </c>
      <c r="H360" s="345">
        <f t="shared" si="5"/>
        <v>66.313489896231573</v>
      </c>
    </row>
    <row r="361" spans="1:8" ht="45.75" customHeight="1" x14ac:dyDescent="0.25">
      <c r="A361" s="317" t="s">
        <v>213</v>
      </c>
      <c r="B361" s="247" t="s">
        <v>975</v>
      </c>
      <c r="C361" s="247" t="s">
        <v>214</v>
      </c>
      <c r="D361" s="318">
        <v>600000</v>
      </c>
      <c r="E361" s="318">
        <v>549300</v>
      </c>
      <c r="F361" s="318">
        <v>364260</v>
      </c>
      <c r="G361" s="337">
        <v>60.709999999999994</v>
      </c>
      <c r="H361" s="345">
        <f t="shared" si="5"/>
        <v>66.313489896231573</v>
      </c>
    </row>
    <row r="362" spans="1:8" ht="79.5" customHeight="1" x14ac:dyDescent="0.25">
      <c r="A362" s="317" t="s">
        <v>618</v>
      </c>
      <c r="B362" s="247" t="s">
        <v>261</v>
      </c>
      <c r="C362" s="247"/>
      <c r="D362" s="318">
        <v>146428100</v>
      </c>
      <c r="E362" s="318">
        <v>160010860</v>
      </c>
      <c r="F362" s="318">
        <v>155163933.72999999</v>
      </c>
      <c r="G362" s="337">
        <v>105.96595443770696</v>
      </c>
      <c r="H362" s="345">
        <f t="shared" si="5"/>
        <v>96.97087668299514</v>
      </c>
    </row>
    <row r="363" spans="1:8" ht="90.75" customHeight="1" x14ac:dyDescent="0.25">
      <c r="A363" s="317" t="s">
        <v>985</v>
      </c>
      <c r="B363" s="247" t="s">
        <v>262</v>
      </c>
      <c r="C363" s="247"/>
      <c r="D363" s="318">
        <v>12443800</v>
      </c>
      <c r="E363" s="318">
        <v>12443800</v>
      </c>
      <c r="F363" s="318">
        <v>8948047.1099999994</v>
      </c>
      <c r="G363" s="337">
        <v>71.90767378132081</v>
      </c>
      <c r="H363" s="345">
        <f t="shared" si="5"/>
        <v>71.90767378132081</v>
      </c>
    </row>
    <row r="364" spans="1:8" ht="68.25" customHeight="1" x14ac:dyDescent="0.25">
      <c r="A364" s="317" t="s">
        <v>619</v>
      </c>
      <c r="B364" s="247" t="s">
        <v>263</v>
      </c>
      <c r="C364" s="247"/>
      <c r="D364" s="318">
        <v>5500000</v>
      </c>
      <c r="E364" s="318">
        <v>5400000</v>
      </c>
      <c r="F364" s="318">
        <v>5220000</v>
      </c>
      <c r="G364" s="337">
        <v>94.909090909090907</v>
      </c>
      <c r="H364" s="345">
        <f t="shared" si="5"/>
        <v>96.666666666666671</v>
      </c>
    </row>
    <row r="365" spans="1:8" ht="45.75" customHeight="1" x14ac:dyDescent="0.25">
      <c r="A365" s="317" t="s">
        <v>211</v>
      </c>
      <c r="B365" s="247" t="s">
        <v>562</v>
      </c>
      <c r="C365" s="247" t="s">
        <v>212</v>
      </c>
      <c r="D365" s="318">
        <v>5500000</v>
      </c>
      <c r="E365" s="318">
        <v>5400000</v>
      </c>
      <c r="F365" s="318">
        <v>5220000</v>
      </c>
      <c r="G365" s="337">
        <v>94.909090909090907</v>
      </c>
      <c r="H365" s="345">
        <f t="shared" si="5"/>
        <v>96.666666666666671</v>
      </c>
    </row>
    <row r="366" spans="1:8" ht="45.75" customHeight="1" x14ac:dyDescent="0.25">
      <c r="A366" s="317" t="s">
        <v>213</v>
      </c>
      <c r="B366" s="247" t="s">
        <v>562</v>
      </c>
      <c r="C366" s="247" t="s">
        <v>214</v>
      </c>
      <c r="D366" s="318">
        <v>5500000</v>
      </c>
      <c r="E366" s="318">
        <v>5400000</v>
      </c>
      <c r="F366" s="318">
        <v>5220000</v>
      </c>
      <c r="G366" s="337">
        <v>94.909090909090907</v>
      </c>
      <c r="H366" s="345">
        <f t="shared" si="5"/>
        <v>96.666666666666671</v>
      </c>
    </row>
    <row r="367" spans="1:8" ht="45.75" customHeight="1" x14ac:dyDescent="0.25">
      <c r="A367" s="317" t="s">
        <v>620</v>
      </c>
      <c r="B367" s="247" t="s">
        <v>621</v>
      </c>
      <c r="C367" s="247"/>
      <c r="D367" s="318">
        <v>6943800</v>
      </c>
      <c r="E367" s="318">
        <v>7043800</v>
      </c>
      <c r="F367" s="318">
        <v>3728047.11</v>
      </c>
      <c r="G367" s="337">
        <v>53.688860710273914</v>
      </c>
      <c r="H367" s="345">
        <f t="shared" si="5"/>
        <v>52.926646270479004</v>
      </c>
    </row>
    <row r="368" spans="1:8" ht="45.75" customHeight="1" x14ac:dyDescent="0.25">
      <c r="A368" s="317" t="s">
        <v>211</v>
      </c>
      <c r="B368" s="247" t="s">
        <v>563</v>
      </c>
      <c r="C368" s="247" t="s">
        <v>212</v>
      </c>
      <c r="D368" s="318">
        <v>0</v>
      </c>
      <c r="E368" s="318">
        <v>100000</v>
      </c>
      <c r="F368" s="318">
        <v>100000</v>
      </c>
      <c r="G368" s="337">
        <v>0</v>
      </c>
      <c r="H368" s="345">
        <f t="shared" si="5"/>
        <v>100</v>
      </c>
    </row>
    <row r="369" spans="1:8" ht="45.75" customHeight="1" x14ac:dyDescent="0.25">
      <c r="A369" s="317" t="s">
        <v>213</v>
      </c>
      <c r="B369" s="247" t="s">
        <v>563</v>
      </c>
      <c r="C369" s="247" t="s">
        <v>214</v>
      </c>
      <c r="D369" s="318">
        <v>0</v>
      </c>
      <c r="E369" s="318">
        <v>100000</v>
      </c>
      <c r="F369" s="318">
        <v>100000</v>
      </c>
      <c r="G369" s="337">
        <v>0</v>
      </c>
      <c r="H369" s="345">
        <f t="shared" si="5"/>
        <v>100</v>
      </c>
    </row>
    <row r="370" spans="1:8" ht="57" customHeight="1" x14ac:dyDescent="0.25">
      <c r="A370" s="317" t="s">
        <v>236</v>
      </c>
      <c r="B370" s="247" t="s">
        <v>563</v>
      </c>
      <c r="C370" s="247" t="s">
        <v>237</v>
      </c>
      <c r="D370" s="318">
        <v>6943800</v>
      </c>
      <c r="E370" s="318">
        <v>6943800</v>
      </c>
      <c r="F370" s="318">
        <v>3628047.11</v>
      </c>
      <c r="G370" s="337">
        <v>52.248727065871712</v>
      </c>
      <c r="H370" s="345">
        <f t="shared" si="5"/>
        <v>52.248727065871712</v>
      </c>
    </row>
    <row r="371" spans="1:8" ht="23.25" customHeight="1" x14ac:dyDescent="0.25">
      <c r="A371" s="317" t="s">
        <v>238</v>
      </c>
      <c r="B371" s="247" t="s">
        <v>563</v>
      </c>
      <c r="C371" s="247" t="s">
        <v>239</v>
      </c>
      <c r="D371" s="318">
        <v>6943800</v>
      </c>
      <c r="E371" s="318">
        <v>6943800</v>
      </c>
      <c r="F371" s="318">
        <v>3628047.11</v>
      </c>
      <c r="G371" s="337">
        <v>52.248727065871712</v>
      </c>
      <c r="H371" s="345">
        <f t="shared" si="5"/>
        <v>52.248727065871712</v>
      </c>
    </row>
    <row r="372" spans="1:8" ht="23.25" customHeight="1" x14ac:dyDescent="0.25">
      <c r="A372" s="317" t="s">
        <v>986</v>
      </c>
      <c r="B372" s="247" t="s">
        <v>265</v>
      </c>
      <c r="C372" s="247"/>
      <c r="D372" s="318">
        <v>4140000</v>
      </c>
      <c r="E372" s="318">
        <v>12706660</v>
      </c>
      <c r="F372" s="318">
        <v>12160959.25</v>
      </c>
      <c r="G372" s="337">
        <v>293.74297705314007</v>
      </c>
      <c r="H372" s="345">
        <f t="shared" si="5"/>
        <v>95.705395831792146</v>
      </c>
    </row>
    <row r="373" spans="1:8" ht="34.5" customHeight="1" x14ac:dyDescent="0.25">
      <c r="A373" s="317" t="s">
        <v>987</v>
      </c>
      <c r="B373" s="247" t="s">
        <v>988</v>
      </c>
      <c r="C373" s="247"/>
      <c r="D373" s="318">
        <v>4140000</v>
      </c>
      <c r="E373" s="318">
        <v>12706660</v>
      </c>
      <c r="F373" s="318">
        <v>12160959.25</v>
      </c>
      <c r="G373" s="337">
        <v>293.74297705314007</v>
      </c>
      <c r="H373" s="345">
        <f t="shared" si="5"/>
        <v>95.705395831792146</v>
      </c>
    </row>
    <row r="374" spans="1:8" ht="45.75" customHeight="1" x14ac:dyDescent="0.25">
      <c r="A374" s="317" t="s">
        <v>211</v>
      </c>
      <c r="B374" s="247" t="s">
        <v>1412</v>
      </c>
      <c r="C374" s="247" t="s">
        <v>212</v>
      </c>
      <c r="D374" s="318">
        <v>4140000</v>
      </c>
      <c r="E374" s="318">
        <v>12706660</v>
      </c>
      <c r="F374" s="318">
        <v>12160959.25</v>
      </c>
      <c r="G374" s="337">
        <v>293.74297705314007</v>
      </c>
      <c r="H374" s="345">
        <f t="shared" si="5"/>
        <v>95.705395831792146</v>
      </c>
    </row>
    <row r="375" spans="1:8" ht="45.75" customHeight="1" x14ac:dyDescent="0.25">
      <c r="A375" s="317" t="s">
        <v>213</v>
      </c>
      <c r="B375" s="247" t="s">
        <v>1412</v>
      </c>
      <c r="C375" s="247" t="s">
        <v>214</v>
      </c>
      <c r="D375" s="318">
        <v>4140000</v>
      </c>
      <c r="E375" s="318">
        <v>12706660</v>
      </c>
      <c r="F375" s="318">
        <v>12160959.25</v>
      </c>
      <c r="G375" s="337">
        <v>293.74297705314007</v>
      </c>
      <c r="H375" s="345">
        <f t="shared" si="5"/>
        <v>95.705395831792146</v>
      </c>
    </row>
    <row r="376" spans="1:8" ht="23.25" customHeight="1" x14ac:dyDescent="0.25">
      <c r="A376" s="317" t="s">
        <v>622</v>
      </c>
      <c r="B376" s="247" t="s">
        <v>623</v>
      </c>
      <c r="C376" s="247"/>
      <c r="D376" s="318">
        <v>2000000</v>
      </c>
      <c r="E376" s="318">
        <v>6500000</v>
      </c>
      <c r="F376" s="318">
        <v>5694527.3700000001</v>
      </c>
      <c r="G376" s="337">
        <v>284.72636850000004</v>
      </c>
      <c r="H376" s="345">
        <f t="shared" si="5"/>
        <v>87.608113384615379</v>
      </c>
    </row>
    <row r="377" spans="1:8" ht="34.5" customHeight="1" x14ac:dyDescent="0.25">
      <c r="A377" s="317" t="s">
        <v>1083</v>
      </c>
      <c r="B377" s="247" t="s">
        <v>624</v>
      </c>
      <c r="C377" s="247"/>
      <c r="D377" s="318">
        <v>2000000</v>
      </c>
      <c r="E377" s="318">
        <v>1400000</v>
      </c>
      <c r="F377" s="318">
        <v>1055089.6000000001</v>
      </c>
      <c r="G377" s="337">
        <v>52.754480000000001</v>
      </c>
      <c r="H377" s="345">
        <f t="shared" si="5"/>
        <v>75.36354285714286</v>
      </c>
    </row>
    <row r="378" spans="1:8" ht="57" customHeight="1" x14ac:dyDescent="0.25">
      <c r="A378" s="317" t="s">
        <v>236</v>
      </c>
      <c r="B378" s="247" t="s">
        <v>564</v>
      </c>
      <c r="C378" s="247" t="s">
        <v>237</v>
      </c>
      <c r="D378" s="318">
        <v>2000000</v>
      </c>
      <c r="E378" s="318">
        <v>1400000</v>
      </c>
      <c r="F378" s="318">
        <v>1055089.6000000001</v>
      </c>
      <c r="G378" s="337">
        <v>52.754480000000001</v>
      </c>
      <c r="H378" s="345">
        <f t="shared" si="5"/>
        <v>75.36354285714286</v>
      </c>
    </row>
    <row r="379" spans="1:8" ht="23.25" customHeight="1" x14ac:dyDescent="0.25">
      <c r="A379" s="317" t="s">
        <v>238</v>
      </c>
      <c r="B379" s="247" t="s">
        <v>564</v>
      </c>
      <c r="C379" s="247" t="s">
        <v>239</v>
      </c>
      <c r="D379" s="318">
        <v>2000000</v>
      </c>
      <c r="E379" s="318">
        <v>1400000</v>
      </c>
      <c r="F379" s="318">
        <v>1055089.6000000001</v>
      </c>
      <c r="G379" s="337">
        <v>52.754480000000001</v>
      </c>
      <c r="H379" s="345">
        <f t="shared" si="5"/>
        <v>75.36354285714286</v>
      </c>
    </row>
    <row r="380" spans="1:8" ht="169.5" customHeight="1" x14ac:dyDescent="0.25">
      <c r="A380" s="317" t="s">
        <v>1084</v>
      </c>
      <c r="B380" s="247" t="s">
        <v>1085</v>
      </c>
      <c r="C380" s="247"/>
      <c r="D380" s="318">
        <v>0</v>
      </c>
      <c r="E380" s="318">
        <v>5100000</v>
      </c>
      <c r="F380" s="318">
        <v>4639437.7699999996</v>
      </c>
      <c r="G380" s="337">
        <v>0</v>
      </c>
      <c r="H380" s="345">
        <f t="shared" si="5"/>
        <v>90.969368039215681</v>
      </c>
    </row>
    <row r="381" spans="1:8" ht="23.25" customHeight="1" x14ac:dyDescent="0.25">
      <c r="A381" s="317" t="s">
        <v>215</v>
      </c>
      <c r="B381" s="247" t="s">
        <v>1086</v>
      </c>
      <c r="C381" s="247" t="s">
        <v>216</v>
      </c>
      <c r="D381" s="318">
        <v>0</v>
      </c>
      <c r="E381" s="318">
        <v>5100000</v>
      </c>
      <c r="F381" s="318">
        <v>4639437.7699999996</v>
      </c>
      <c r="G381" s="337">
        <v>0</v>
      </c>
      <c r="H381" s="345">
        <f t="shared" si="5"/>
        <v>90.969368039215681</v>
      </c>
    </row>
    <row r="382" spans="1:8" ht="102" customHeight="1" x14ac:dyDescent="0.25">
      <c r="A382" s="317" t="s">
        <v>235</v>
      </c>
      <c r="B382" s="247" t="s">
        <v>1086</v>
      </c>
      <c r="C382" s="247" t="s">
        <v>200</v>
      </c>
      <c r="D382" s="318">
        <v>0</v>
      </c>
      <c r="E382" s="318">
        <v>5100000</v>
      </c>
      <c r="F382" s="318">
        <v>4639437.7699999996</v>
      </c>
      <c r="G382" s="337">
        <v>0</v>
      </c>
      <c r="H382" s="345">
        <f t="shared" si="5"/>
        <v>90.969368039215681</v>
      </c>
    </row>
    <row r="383" spans="1:8" ht="23.25" customHeight="1" x14ac:dyDescent="0.25">
      <c r="A383" s="317" t="s">
        <v>308</v>
      </c>
      <c r="B383" s="247" t="s">
        <v>989</v>
      </c>
      <c r="C383" s="247"/>
      <c r="D383" s="318">
        <v>127844300</v>
      </c>
      <c r="E383" s="318">
        <v>128360400</v>
      </c>
      <c r="F383" s="318">
        <v>128360400</v>
      </c>
      <c r="G383" s="337">
        <v>100.403694181125</v>
      </c>
      <c r="H383" s="345">
        <f t="shared" si="5"/>
        <v>100</v>
      </c>
    </row>
    <row r="384" spans="1:8" ht="57" customHeight="1" x14ac:dyDescent="0.25">
      <c r="A384" s="317" t="s">
        <v>223</v>
      </c>
      <c r="B384" s="247" t="s">
        <v>1087</v>
      </c>
      <c r="C384" s="247"/>
      <c r="D384" s="318">
        <v>127844300</v>
      </c>
      <c r="E384" s="318">
        <v>128360400</v>
      </c>
      <c r="F384" s="318">
        <v>128360400</v>
      </c>
      <c r="G384" s="337">
        <v>100.403694181125</v>
      </c>
      <c r="H384" s="345">
        <f t="shared" si="5"/>
        <v>100</v>
      </c>
    </row>
    <row r="385" spans="1:8" ht="57" customHeight="1" x14ac:dyDescent="0.25">
      <c r="A385" s="317" t="s">
        <v>236</v>
      </c>
      <c r="B385" s="247" t="s">
        <v>1445</v>
      </c>
      <c r="C385" s="247" t="s">
        <v>237</v>
      </c>
      <c r="D385" s="318">
        <v>127844300</v>
      </c>
      <c r="E385" s="318">
        <v>128360400</v>
      </c>
      <c r="F385" s="318">
        <v>128360400</v>
      </c>
      <c r="G385" s="337">
        <v>100.403694181125</v>
      </c>
      <c r="H385" s="345">
        <f t="shared" si="5"/>
        <v>100</v>
      </c>
    </row>
    <row r="386" spans="1:8" ht="23.25" customHeight="1" x14ac:dyDescent="0.25">
      <c r="A386" s="317" t="s">
        <v>238</v>
      </c>
      <c r="B386" s="247" t="s">
        <v>1445</v>
      </c>
      <c r="C386" s="247" t="s">
        <v>239</v>
      </c>
      <c r="D386" s="318">
        <v>61456000</v>
      </c>
      <c r="E386" s="318">
        <v>65972100</v>
      </c>
      <c r="F386" s="318">
        <v>65972100</v>
      </c>
      <c r="G386" s="337">
        <v>107.34850950273366</v>
      </c>
      <c r="H386" s="345">
        <f t="shared" si="5"/>
        <v>100</v>
      </c>
    </row>
    <row r="387" spans="1:8" ht="23.25" customHeight="1" x14ac:dyDescent="0.25">
      <c r="A387" s="317" t="s">
        <v>290</v>
      </c>
      <c r="B387" s="247" t="s">
        <v>1137</v>
      </c>
      <c r="C387" s="247" t="s">
        <v>291</v>
      </c>
      <c r="D387" s="318">
        <v>66388300</v>
      </c>
      <c r="E387" s="318">
        <v>62388300</v>
      </c>
      <c r="F387" s="318">
        <v>62388300</v>
      </c>
      <c r="G387" s="337">
        <v>93.974841952572973</v>
      </c>
      <c r="H387" s="345">
        <f t="shared" si="5"/>
        <v>100</v>
      </c>
    </row>
    <row r="388" spans="1:8" ht="45.75" customHeight="1" x14ac:dyDescent="0.25">
      <c r="A388" s="317" t="s">
        <v>647</v>
      </c>
      <c r="B388" s="247" t="s">
        <v>269</v>
      </c>
      <c r="C388" s="247"/>
      <c r="D388" s="318">
        <v>857558400</v>
      </c>
      <c r="E388" s="318">
        <v>1034929214</v>
      </c>
      <c r="F388" s="318">
        <v>974137235.85000002</v>
      </c>
      <c r="G388" s="337">
        <v>113.59427367862061</v>
      </c>
      <c r="H388" s="345">
        <f t="shared" si="5"/>
        <v>94.125977184947843</v>
      </c>
    </row>
    <row r="389" spans="1:8" ht="34.5" customHeight="1" x14ac:dyDescent="0.25">
      <c r="A389" s="317" t="s">
        <v>648</v>
      </c>
      <c r="B389" s="247" t="s">
        <v>270</v>
      </c>
      <c r="C389" s="247"/>
      <c r="D389" s="318">
        <v>4060000</v>
      </c>
      <c r="E389" s="318">
        <v>12998510</v>
      </c>
      <c r="F389" s="318">
        <v>9389645.7599999998</v>
      </c>
      <c r="G389" s="337">
        <v>231.27206305418719</v>
      </c>
      <c r="H389" s="345">
        <f t="shared" si="5"/>
        <v>72.236323701716572</v>
      </c>
    </row>
    <row r="390" spans="1:8" ht="34.5" customHeight="1" x14ac:dyDescent="0.25">
      <c r="A390" s="317" t="s">
        <v>898</v>
      </c>
      <c r="B390" s="247" t="s">
        <v>649</v>
      </c>
      <c r="C390" s="247"/>
      <c r="D390" s="318">
        <v>4060000</v>
      </c>
      <c r="E390" s="318">
        <v>12998510</v>
      </c>
      <c r="F390" s="318">
        <v>9389645.7599999998</v>
      </c>
      <c r="G390" s="337">
        <v>231.27206305418719</v>
      </c>
      <c r="H390" s="345">
        <f t="shared" si="5"/>
        <v>72.236323701716572</v>
      </c>
    </row>
    <row r="391" spans="1:8" ht="45.75" customHeight="1" x14ac:dyDescent="0.25">
      <c r="A391" s="317" t="s">
        <v>211</v>
      </c>
      <c r="B391" s="247" t="s">
        <v>1024</v>
      </c>
      <c r="C391" s="247" t="s">
        <v>212</v>
      </c>
      <c r="D391" s="318">
        <v>4060000</v>
      </c>
      <c r="E391" s="318">
        <v>12998510</v>
      </c>
      <c r="F391" s="318">
        <v>9389645.7599999998</v>
      </c>
      <c r="G391" s="337">
        <v>231.27206305418719</v>
      </c>
      <c r="H391" s="345">
        <f t="shared" si="5"/>
        <v>72.236323701716572</v>
      </c>
    </row>
    <row r="392" spans="1:8" ht="45.75" customHeight="1" x14ac:dyDescent="0.25">
      <c r="A392" s="317" t="s">
        <v>213</v>
      </c>
      <c r="B392" s="247" t="s">
        <v>1024</v>
      </c>
      <c r="C392" s="247" t="s">
        <v>214</v>
      </c>
      <c r="D392" s="318">
        <v>4060000</v>
      </c>
      <c r="E392" s="318">
        <v>12998510</v>
      </c>
      <c r="F392" s="318">
        <v>9389645.7599999998</v>
      </c>
      <c r="G392" s="337">
        <v>231.27206305418719</v>
      </c>
      <c r="H392" s="345">
        <f t="shared" si="5"/>
        <v>72.236323701716572</v>
      </c>
    </row>
    <row r="393" spans="1:8" ht="23.25" customHeight="1" x14ac:dyDescent="0.25">
      <c r="A393" s="317" t="s">
        <v>650</v>
      </c>
      <c r="B393" s="247" t="s">
        <v>651</v>
      </c>
      <c r="C393" s="247"/>
      <c r="D393" s="318">
        <v>853498400</v>
      </c>
      <c r="E393" s="318">
        <v>1021930704</v>
      </c>
      <c r="F393" s="318">
        <v>964747590.09000003</v>
      </c>
      <c r="G393" s="337">
        <v>113.0344931039121</v>
      </c>
      <c r="H393" s="345">
        <f t="shared" si="5"/>
        <v>94.404403969253863</v>
      </c>
    </row>
    <row r="394" spans="1:8" ht="57" customHeight="1" x14ac:dyDescent="0.25">
      <c r="A394" s="317" t="s">
        <v>652</v>
      </c>
      <c r="B394" s="247" t="s">
        <v>653</v>
      </c>
      <c r="C394" s="247"/>
      <c r="D394" s="318">
        <v>0</v>
      </c>
      <c r="E394" s="318">
        <v>3300000</v>
      </c>
      <c r="F394" s="318">
        <v>3300000</v>
      </c>
      <c r="G394" s="337">
        <v>0</v>
      </c>
      <c r="H394" s="345">
        <f t="shared" si="5"/>
        <v>100</v>
      </c>
    </row>
    <row r="395" spans="1:8" ht="45.75" customHeight="1" x14ac:dyDescent="0.25">
      <c r="A395" s="317" t="s">
        <v>244</v>
      </c>
      <c r="B395" s="247" t="s">
        <v>575</v>
      </c>
      <c r="C395" s="247" t="s">
        <v>245</v>
      </c>
      <c r="D395" s="318">
        <v>0</v>
      </c>
      <c r="E395" s="318">
        <v>3300000</v>
      </c>
      <c r="F395" s="318">
        <v>3300000</v>
      </c>
      <c r="G395" s="337">
        <v>0</v>
      </c>
      <c r="H395" s="345">
        <f t="shared" ref="H395:H458" si="6">F395/E395*100</f>
        <v>100</v>
      </c>
    </row>
    <row r="396" spans="1:8" ht="15" customHeight="1" x14ac:dyDescent="0.25">
      <c r="A396" s="317" t="s">
        <v>246</v>
      </c>
      <c r="B396" s="247" t="s">
        <v>575</v>
      </c>
      <c r="C396" s="247" t="s">
        <v>247</v>
      </c>
      <c r="D396" s="318">
        <v>0</v>
      </c>
      <c r="E396" s="318">
        <v>3300000</v>
      </c>
      <c r="F396" s="318">
        <v>3300000</v>
      </c>
      <c r="G396" s="337">
        <v>0</v>
      </c>
      <c r="H396" s="345">
        <f t="shared" si="6"/>
        <v>100</v>
      </c>
    </row>
    <row r="397" spans="1:8" ht="68.25" customHeight="1" x14ac:dyDescent="0.25">
      <c r="A397" s="317" t="s">
        <v>654</v>
      </c>
      <c r="B397" s="247" t="s">
        <v>1025</v>
      </c>
      <c r="C397" s="247"/>
      <c r="D397" s="318">
        <v>853498400</v>
      </c>
      <c r="E397" s="318">
        <v>1018630704</v>
      </c>
      <c r="F397" s="318">
        <v>961447590.09000003</v>
      </c>
      <c r="G397" s="337">
        <v>112.64784914535282</v>
      </c>
      <c r="H397" s="345">
        <f t="shared" si="6"/>
        <v>94.38627623480707</v>
      </c>
    </row>
    <row r="398" spans="1:8" ht="45.75" customHeight="1" x14ac:dyDescent="0.25">
      <c r="A398" s="317" t="s">
        <v>211</v>
      </c>
      <c r="B398" s="247" t="s">
        <v>1026</v>
      </c>
      <c r="C398" s="247" t="s">
        <v>212</v>
      </c>
      <c r="D398" s="318">
        <v>292623000</v>
      </c>
      <c r="E398" s="318">
        <v>457755304</v>
      </c>
      <c r="F398" s="318">
        <v>401662194.25</v>
      </c>
      <c r="G398" s="337">
        <v>137.26268757069678</v>
      </c>
      <c r="H398" s="345">
        <f t="shared" si="6"/>
        <v>87.746049197061851</v>
      </c>
    </row>
    <row r="399" spans="1:8" ht="45.75" customHeight="1" x14ac:dyDescent="0.25">
      <c r="A399" s="317" t="s">
        <v>213</v>
      </c>
      <c r="B399" s="247" t="s">
        <v>1026</v>
      </c>
      <c r="C399" s="247" t="s">
        <v>214</v>
      </c>
      <c r="D399" s="318">
        <v>292623000</v>
      </c>
      <c r="E399" s="318">
        <v>457755304</v>
      </c>
      <c r="F399" s="318">
        <v>401662194.25</v>
      </c>
      <c r="G399" s="337">
        <v>137.26268757069678</v>
      </c>
      <c r="H399" s="345">
        <f t="shared" si="6"/>
        <v>87.746049197061851</v>
      </c>
    </row>
    <row r="400" spans="1:8" ht="57" customHeight="1" x14ac:dyDescent="0.25">
      <c r="A400" s="317" t="s">
        <v>236</v>
      </c>
      <c r="B400" s="247" t="s">
        <v>1026</v>
      </c>
      <c r="C400" s="247" t="s">
        <v>237</v>
      </c>
      <c r="D400" s="318">
        <v>560875400</v>
      </c>
      <c r="E400" s="318">
        <v>560875400</v>
      </c>
      <c r="F400" s="318">
        <v>559785395.84000003</v>
      </c>
      <c r="G400" s="337">
        <v>99.805660194759838</v>
      </c>
      <c r="H400" s="345">
        <f t="shared" si="6"/>
        <v>99.805660194759838</v>
      </c>
    </row>
    <row r="401" spans="1:8" ht="23.25" customHeight="1" x14ac:dyDescent="0.25">
      <c r="A401" s="317" t="s">
        <v>238</v>
      </c>
      <c r="B401" s="247" t="s">
        <v>1026</v>
      </c>
      <c r="C401" s="247" t="s">
        <v>239</v>
      </c>
      <c r="D401" s="318">
        <v>560875400</v>
      </c>
      <c r="E401" s="318">
        <v>560875400</v>
      </c>
      <c r="F401" s="318">
        <v>559785395.84000003</v>
      </c>
      <c r="G401" s="337">
        <v>99.805660194759838</v>
      </c>
      <c r="H401" s="345">
        <f t="shared" si="6"/>
        <v>99.805660194759838</v>
      </c>
    </row>
    <row r="402" spans="1:8" ht="34.5" customHeight="1" x14ac:dyDescent="0.25">
      <c r="A402" s="317" t="s">
        <v>608</v>
      </c>
      <c r="B402" s="247" t="s">
        <v>276</v>
      </c>
      <c r="C402" s="247"/>
      <c r="D402" s="318">
        <v>272150100</v>
      </c>
      <c r="E402" s="318">
        <v>279982700</v>
      </c>
      <c r="F402" s="318">
        <v>277805390.63999999</v>
      </c>
      <c r="G402" s="337">
        <v>102.07800424839087</v>
      </c>
      <c r="H402" s="345">
        <f t="shared" si="6"/>
        <v>99.222341466097717</v>
      </c>
    </row>
    <row r="403" spans="1:8" ht="102" customHeight="1" x14ac:dyDescent="0.25">
      <c r="A403" s="317" t="s">
        <v>990</v>
      </c>
      <c r="B403" s="247" t="s">
        <v>277</v>
      </c>
      <c r="C403" s="247"/>
      <c r="D403" s="318">
        <v>845000</v>
      </c>
      <c r="E403" s="318">
        <v>3790000</v>
      </c>
      <c r="F403" s="318">
        <v>3790000</v>
      </c>
      <c r="G403" s="337">
        <v>448.52071005917162</v>
      </c>
      <c r="H403" s="345">
        <f t="shared" si="6"/>
        <v>100</v>
      </c>
    </row>
    <row r="404" spans="1:8" ht="68.25" customHeight="1" x14ac:dyDescent="0.25">
      <c r="A404" s="317" t="s">
        <v>625</v>
      </c>
      <c r="B404" s="247" t="s">
        <v>991</v>
      </c>
      <c r="C404" s="247"/>
      <c r="D404" s="318">
        <v>0</v>
      </c>
      <c r="E404" s="318">
        <v>2945000</v>
      </c>
      <c r="F404" s="318">
        <v>2945000</v>
      </c>
      <c r="G404" s="337">
        <v>0</v>
      </c>
      <c r="H404" s="345">
        <f t="shared" si="6"/>
        <v>100</v>
      </c>
    </row>
    <row r="405" spans="1:8" ht="57" customHeight="1" x14ac:dyDescent="0.25">
      <c r="A405" s="317" t="s">
        <v>236</v>
      </c>
      <c r="B405" s="247" t="s">
        <v>992</v>
      </c>
      <c r="C405" s="247" t="s">
        <v>237</v>
      </c>
      <c r="D405" s="318">
        <v>0</v>
      </c>
      <c r="E405" s="318">
        <v>2945000</v>
      </c>
      <c r="F405" s="318">
        <v>2945000</v>
      </c>
      <c r="G405" s="337">
        <v>0</v>
      </c>
      <c r="H405" s="345">
        <f t="shared" si="6"/>
        <v>100</v>
      </c>
    </row>
    <row r="406" spans="1:8" ht="23.25" customHeight="1" x14ac:dyDescent="0.25">
      <c r="A406" s="317" t="s">
        <v>238</v>
      </c>
      <c r="B406" s="247" t="s">
        <v>992</v>
      </c>
      <c r="C406" s="247" t="s">
        <v>239</v>
      </c>
      <c r="D406" s="318">
        <v>0</v>
      </c>
      <c r="E406" s="318">
        <v>2945000</v>
      </c>
      <c r="F406" s="318">
        <v>2945000</v>
      </c>
      <c r="G406" s="337">
        <v>0</v>
      </c>
      <c r="H406" s="345">
        <f t="shared" si="6"/>
        <v>100</v>
      </c>
    </row>
    <row r="407" spans="1:8" ht="113.25" customHeight="1" x14ac:dyDescent="0.25">
      <c r="A407" s="317" t="s">
        <v>627</v>
      </c>
      <c r="B407" s="247" t="s">
        <v>626</v>
      </c>
      <c r="C407" s="247"/>
      <c r="D407" s="318">
        <v>845000</v>
      </c>
      <c r="E407" s="318">
        <v>845000</v>
      </c>
      <c r="F407" s="318">
        <v>845000</v>
      </c>
      <c r="G407" s="337">
        <v>100</v>
      </c>
      <c r="H407" s="345">
        <f t="shared" si="6"/>
        <v>100</v>
      </c>
    </row>
    <row r="408" spans="1:8" ht="57" customHeight="1" x14ac:dyDescent="0.25">
      <c r="A408" s="317" t="s">
        <v>236</v>
      </c>
      <c r="B408" s="247" t="s">
        <v>1415</v>
      </c>
      <c r="C408" s="247" t="s">
        <v>237</v>
      </c>
      <c r="D408" s="318">
        <v>845000</v>
      </c>
      <c r="E408" s="318">
        <v>845000</v>
      </c>
      <c r="F408" s="318">
        <v>845000</v>
      </c>
      <c r="G408" s="337">
        <v>100</v>
      </c>
      <c r="H408" s="345">
        <f t="shared" si="6"/>
        <v>100</v>
      </c>
    </row>
    <row r="409" spans="1:8" ht="23.25" customHeight="1" x14ac:dyDescent="0.25">
      <c r="A409" s="317" t="s">
        <v>238</v>
      </c>
      <c r="B409" s="247" t="s">
        <v>1415</v>
      </c>
      <c r="C409" s="247" t="s">
        <v>239</v>
      </c>
      <c r="D409" s="318">
        <v>845000</v>
      </c>
      <c r="E409" s="318">
        <v>845000</v>
      </c>
      <c r="F409" s="318">
        <v>845000</v>
      </c>
      <c r="G409" s="337">
        <v>100</v>
      </c>
      <c r="H409" s="345">
        <f t="shared" si="6"/>
        <v>100</v>
      </c>
    </row>
    <row r="410" spans="1:8" ht="79.5" customHeight="1" x14ac:dyDescent="0.25">
      <c r="A410" s="317" t="s">
        <v>609</v>
      </c>
      <c r="B410" s="247" t="s">
        <v>278</v>
      </c>
      <c r="C410" s="247"/>
      <c r="D410" s="318">
        <v>25415200</v>
      </c>
      <c r="E410" s="318">
        <v>28514500</v>
      </c>
      <c r="F410" s="318">
        <v>26383040.98</v>
      </c>
      <c r="G410" s="337">
        <v>103.80811868488149</v>
      </c>
      <c r="H410" s="345">
        <f t="shared" si="6"/>
        <v>92.524999491486795</v>
      </c>
    </row>
    <row r="411" spans="1:8" ht="34.5" customHeight="1" x14ac:dyDescent="0.25">
      <c r="A411" s="317" t="s">
        <v>610</v>
      </c>
      <c r="B411" s="247" t="s">
        <v>279</v>
      </c>
      <c r="C411" s="247"/>
      <c r="D411" s="318">
        <v>17954200</v>
      </c>
      <c r="E411" s="318">
        <v>17934200</v>
      </c>
      <c r="F411" s="318">
        <v>16793472.390000001</v>
      </c>
      <c r="G411" s="337">
        <v>93.53506360628711</v>
      </c>
      <c r="H411" s="345">
        <f t="shared" si="6"/>
        <v>93.639372762654588</v>
      </c>
    </row>
    <row r="412" spans="1:8" ht="45.75" customHeight="1" x14ac:dyDescent="0.25">
      <c r="A412" s="317" t="s">
        <v>211</v>
      </c>
      <c r="B412" s="247" t="s">
        <v>552</v>
      </c>
      <c r="C412" s="247" t="s">
        <v>212</v>
      </c>
      <c r="D412" s="318">
        <v>17954200</v>
      </c>
      <c r="E412" s="318">
        <v>17934200</v>
      </c>
      <c r="F412" s="318">
        <v>16793472.390000001</v>
      </c>
      <c r="G412" s="337">
        <v>93.53506360628711</v>
      </c>
      <c r="H412" s="345">
        <f t="shared" si="6"/>
        <v>93.639372762654588</v>
      </c>
    </row>
    <row r="413" spans="1:8" ht="45.75" customHeight="1" x14ac:dyDescent="0.25">
      <c r="A413" s="317" t="s">
        <v>213</v>
      </c>
      <c r="B413" s="247" t="s">
        <v>552</v>
      </c>
      <c r="C413" s="247" t="s">
        <v>214</v>
      </c>
      <c r="D413" s="318">
        <v>17954200</v>
      </c>
      <c r="E413" s="318">
        <v>17934200</v>
      </c>
      <c r="F413" s="318">
        <v>16793472.390000001</v>
      </c>
      <c r="G413" s="337">
        <v>93.53506360628711</v>
      </c>
      <c r="H413" s="345">
        <f t="shared" si="6"/>
        <v>93.639372762654588</v>
      </c>
    </row>
    <row r="414" spans="1:8" ht="34.5" customHeight="1" x14ac:dyDescent="0.25">
      <c r="A414" s="317" t="s">
        <v>611</v>
      </c>
      <c r="B414" s="247" t="s">
        <v>280</v>
      </c>
      <c r="C414" s="247"/>
      <c r="D414" s="318">
        <v>585000</v>
      </c>
      <c r="E414" s="318">
        <v>545000</v>
      </c>
      <c r="F414" s="318">
        <v>539804.76</v>
      </c>
      <c r="G414" s="337">
        <v>92.27431794871795</v>
      </c>
      <c r="H414" s="345">
        <f t="shared" si="6"/>
        <v>99.046744954128442</v>
      </c>
    </row>
    <row r="415" spans="1:8" ht="45.75" customHeight="1" x14ac:dyDescent="0.25">
      <c r="A415" s="317" t="s">
        <v>211</v>
      </c>
      <c r="B415" s="247" t="s">
        <v>553</v>
      </c>
      <c r="C415" s="247" t="s">
        <v>212</v>
      </c>
      <c r="D415" s="318">
        <v>585000</v>
      </c>
      <c r="E415" s="318">
        <v>545000</v>
      </c>
      <c r="F415" s="318">
        <v>539804.76</v>
      </c>
      <c r="G415" s="337">
        <v>92.27431794871795</v>
      </c>
      <c r="H415" s="345">
        <f t="shared" si="6"/>
        <v>99.046744954128442</v>
      </c>
    </row>
    <row r="416" spans="1:8" ht="45.75" customHeight="1" x14ac:dyDescent="0.25">
      <c r="A416" s="317" t="s">
        <v>213</v>
      </c>
      <c r="B416" s="247" t="s">
        <v>553</v>
      </c>
      <c r="C416" s="247" t="s">
        <v>214</v>
      </c>
      <c r="D416" s="318">
        <v>585000</v>
      </c>
      <c r="E416" s="318">
        <v>545000</v>
      </c>
      <c r="F416" s="318">
        <v>539804.76</v>
      </c>
      <c r="G416" s="337">
        <v>92.27431794871795</v>
      </c>
      <c r="H416" s="345">
        <f t="shared" si="6"/>
        <v>99.046744954128442</v>
      </c>
    </row>
    <row r="417" spans="1:8" ht="34.5" customHeight="1" x14ac:dyDescent="0.25">
      <c r="A417" s="317" t="s">
        <v>660</v>
      </c>
      <c r="B417" s="247" t="s">
        <v>661</v>
      </c>
      <c r="C417" s="247"/>
      <c r="D417" s="318">
        <v>6575000</v>
      </c>
      <c r="E417" s="318">
        <v>9734300</v>
      </c>
      <c r="F417" s="318">
        <v>8846955.1199999992</v>
      </c>
      <c r="G417" s="337">
        <v>134.55445049429656</v>
      </c>
      <c r="H417" s="345">
        <f t="shared" si="6"/>
        <v>90.884348335268058</v>
      </c>
    </row>
    <row r="418" spans="1:8" ht="45.75" customHeight="1" x14ac:dyDescent="0.25">
      <c r="A418" s="317" t="s">
        <v>211</v>
      </c>
      <c r="B418" s="247" t="s">
        <v>578</v>
      </c>
      <c r="C418" s="247" t="s">
        <v>212</v>
      </c>
      <c r="D418" s="318">
        <v>6575000</v>
      </c>
      <c r="E418" s="318">
        <v>9734300</v>
      </c>
      <c r="F418" s="318">
        <v>8846955.1199999992</v>
      </c>
      <c r="G418" s="337">
        <v>134.55445049429656</v>
      </c>
      <c r="H418" s="345">
        <f t="shared" si="6"/>
        <v>90.884348335268058</v>
      </c>
    </row>
    <row r="419" spans="1:8" ht="45.75" customHeight="1" x14ac:dyDescent="0.25">
      <c r="A419" s="317" t="s">
        <v>213</v>
      </c>
      <c r="B419" s="247" t="s">
        <v>578</v>
      </c>
      <c r="C419" s="247" t="s">
        <v>214</v>
      </c>
      <c r="D419" s="318">
        <v>6575000</v>
      </c>
      <c r="E419" s="318">
        <v>9734300</v>
      </c>
      <c r="F419" s="318">
        <v>8846955.1199999992</v>
      </c>
      <c r="G419" s="337">
        <v>134.55445049429656</v>
      </c>
      <c r="H419" s="345">
        <f t="shared" si="6"/>
        <v>90.884348335268058</v>
      </c>
    </row>
    <row r="420" spans="1:8" ht="34.5" customHeight="1" x14ac:dyDescent="0.25">
      <c r="A420" s="317" t="s">
        <v>676</v>
      </c>
      <c r="B420" s="247" t="s">
        <v>677</v>
      </c>
      <c r="C420" s="247"/>
      <c r="D420" s="318">
        <v>301000</v>
      </c>
      <c r="E420" s="318">
        <v>301000</v>
      </c>
      <c r="F420" s="318">
        <v>202808.71</v>
      </c>
      <c r="G420" s="337">
        <v>67.378308970099667</v>
      </c>
      <c r="H420" s="345">
        <f t="shared" si="6"/>
        <v>67.378308970099667</v>
      </c>
    </row>
    <row r="421" spans="1:8" ht="45.75" customHeight="1" x14ac:dyDescent="0.25">
      <c r="A421" s="317" t="s">
        <v>211</v>
      </c>
      <c r="B421" s="247" t="s">
        <v>1435</v>
      </c>
      <c r="C421" s="247" t="s">
        <v>212</v>
      </c>
      <c r="D421" s="318">
        <v>301000</v>
      </c>
      <c r="E421" s="318">
        <v>301000</v>
      </c>
      <c r="F421" s="318">
        <v>202808.71</v>
      </c>
      <c r="G421" s="337">
        <v>67.378308970099667</v>
      </c>
      <c r="H421" s="345">
        <f t="shared" si="6"/>
        <v>67.378308970099667</v>
      </c>
    </row>
    <row r="422" spans="1:8" ht="45.75" customHeight="1" x14ac:dyDescent="0.25">
      <c r="A422" s="317" t="s">
        <v>213</v>
      </c>
      <c r="B422" s="247" t="s">
        <v>1435</v>
      </c>
      <c r="C422" s="247" t="s">
        <v>214</v>
      </c>
      <c r="D422" s="318">
        <v>301000</v>
      </c>
      <c r="E422" s="318">
        <v>301000</v>
      </c>
      <c r="F422" s="318">
        <v>202808.71</v>
      </c>
      <c r="G422" s="337">
        <v>67.378308970099667</v>
      </c>
      <c r="H422" s="345">
        <f t="shared" si="6"/>
        <v>67.378308970099667</v>
      </c>
    </row>
    <row r="423" spans="1:8" ht="23.25" customHeight="1" x14ac:dyDescent="0.25">
      <c r="A423" s="317" t="s">
        <v>308</v>
      </c>
      <c r="B423" s="247" t="s">
        <v>993</v>
      </c>
      <c r="C423" s="247"/>
      <c r="D423" s="318">
        <v>245889900</v>
      </c>
      <c r="E423" s="318">
        <v>247678200</v>
      </c>
      <c r="F423" s="318">
        <v>247632349.66</v>
      </c>
      <c r="G423" s="337">
        <v>100.70863002506407</v>
      </c>
      <c r="H423" s="345">
        <f t="shared" si="6"/>
        <v>99.981487938785079</v>
      </c>
    </row>
    <row r="424" spans="1:8" ht="57" customHeight="1" x14ac:dyDescent="0.25">
      <c r="A424" s="317" t="s">
        <v>223</v>
      </c>
      <c r="B424" s="247" t="s">
        <v>994</v>
      </c>
      <c r="C424" s="247"/>
      <c r="D424" s="318">
        <v>245889900</v>
      </c>
      <c r="E424" s="318">
        <v>247678200</v>
      </c>
      <c r="F424" s="318">
        <v>247632349.66</v>
      </c>
      <c r="G424" s="337">
        <v>100.70863002506407</v>
      </c>
      <c r="H424" s="345">
        <f t="shared" si="6"/>
        <v>99.981487938785079</v>
      </c>
    </row>
    <row r="425" spans="1:8" ht="57" customHeight="1" x14ac:dyDescent="0.25">
      <c r="A425" s="317" t="s">
        <v>236</v>
      </c>
      <c r="B425" s="247" t="s">
        <v>995</v>
      </c>
      <c r="C425" s="247" t="s">
        <v>237</v>
      </c>
      <c r="D425" s="318">
        <v>245889900</v>
      </c>
      <c r="E425" s="318">
        <v>247678200</v>
      </c>
      <c r="F425" s="318">
        <v>247632349.66</v>
      </c>
      <c r="G425" s="337">
        <v>100.70863002506407</v>
      </c>
      <c r="H425" s="345">
        <f t="shared" si="6"/>
        <v>99.981487938785079</v>
      </c>
    </row>
    <row r="426" spans="1:8" ht="23.25" customHeight="1" x14ac:dyDescent="0.25">
      <c r="A426" s="317" t="s">
        <v>238</v>
      </c>
      <c r="B426" s="247" t="s">
        <v>995</v>
      </c>
      <c r="C426" s="247" t="s">
        <v>239</v>
      </c>
      <c r="D426" s="318">
        <v>245889900</v>
      </c>
      <c r="E426" s="318">
        <v>247678200</v>
      </c>
      <c r="F426" s="318">
        <v>247632349.66</v>
      </c>
      <c r="G426" s="337">
        <v>100.70863002506407</v>
      </c>
      <c r="H426" s="345">
        <f t="shared" si="6"/>
        <v>99.981487938785079</v>
      </c>
    </row>
    <row r="427" spans="1:8" ht="45.75" customHeight="1" x14ac:dyDescent="0.25">
      <c r="A427" s="317" t="s">
        <v>655</v>
      </c>
      <c r="B427" s="247" t="s">
        <v>281</v>
      </c>
      <c r="C427" s="247"/>
      <c r="D427" s="318">
        <v>1007633640</v>
      </c>
      <c r="E427" s="318">
        <v>1115199547</v>
      </c>
      <c r="F427" s="318">
        <v>1055448390.65</v>
      </c>
      <c r="G427" s="337">
        <v>104.74525152316272</v>
      </c>
      <c r="H427" s="345">
        <f t="shared" si="6"/>
        <v>94.642110776431295</v>
      </c>
    </row>
    <row r="428" spans="1:8" ht="23.25" customHeight="1" x14ac:dyDescent="0.25">
      <c r="A428" s="317" t="s">
        <v>656</v>
      </c>
      <c r="B428" s="247" t="s">
        <v>657</v>
      </c>
      <c r="C428" s="247"/>
      <c r="D428" s="318">
        <v>109624740</v>
      </c>
      <c r="E428" s="318">
        <v>136572140</v>
      </c>
      <c r="F428" s="318">
        <v>118944919.15000001</v>
      </c>
      <c r="G428" s="337">
        <v>108.50189396116244</v>
      </c>
      <c r="H428" s="345">
        <f t="shared" si="6"/>
        <v>87.093106361224187</v>
      </c>
    </row>
    <row r="429" spans="1:8" ht="57" customHeight="1" x14ac:dyDescent="0.25">
      <c r="A429" s="317" t="s">
        <v>665</v>
      </c>
      <c r="B429" s="247" t="s">
        <v>666</v>
      </c>
      <c r="C429" s="247"/>
      <c r="D429" s="318">
        <v>13484740</v>
      </c>
      <c r="E429" s="318">
        <v>40432140</v>
      </c>
      <c r="F429" s="318">
        <v>37640629.299999997</v>
      </c>
      <c r="G429" s="337">
        <v>279.13500223215277</v>
      </c>
      <c r="H429" s="345">
        <f t="shared" si="6"/>
        <v>93.095812638163594</v>
      </c>
    </row>
    <row r="430" spans="1:8" ht="45.75" customHeight="1" x14ac:dyDescent="0.25">
      <c r="A430" s="317" t="s">
        <v>211</v>
      </c>
      <c r="B430" s="247" t="s">
        <v>904</v>
      </c>
      <c r="C430" s="247" t="s">
        <v>212</v>
      </c>
      <c r="D430" s="318">
        <v>13484740</v>
      </c>
      <c r="E430" s="318">
        <v>40432140</v>
      </c>
      <c r="F430" s="318">
        <v>37640629.299999997</v>
      </c>
      <c r="G430" s="337">
        <v>279.13500223215277</v>
      </c>
      <c r="H430" s="345">
        <f t="shared" si="6"/>
        <v>93.095812638163594</v>
      </c>
    </row>
    <row r="431" spans="1:8" ht="45.75" customHeight="1" x14ac:dyDescent="0.25">
      <c r="A431" s="317" t="s">
        <v>213</v>
      </c>
      <c r="B431" s="247" t="s">
        <v>904</v>
      </c>
      <c r="C431" s="247" t="s">
        <v>214</v>
      </c>
      <c r="D431" s="318">
        <v>13484740</v>
      </c>
      <c r="E431" s="318">
        <v>40432140</v>
      </c>
      <c r="F431" s="318">
        <v>37640629.299999997</v>
      </c>
      <c r="G431" s="337">
        <v>279.13500223215277</v>
      </c>
      <c r="H431" s="345">
        <f t="shared" si="6"/>
        <v>93.095812638163594</v>
      </c>
    </row>
    <row r="432" spans="1:8" ht="34.5" customHeight="1" x14ac:dyDescent="0.25">
      <c r="A432" s="317" t="s">
        <v>658</v>
      </c>
      <c r="B432" s="247" t="s">
        <v>659</v>
      </c>
      <c r="C432" s="247"/>
      <c r="D432" s="318">
        <v>96140000</v>
      </c>
      <c r="E432" s="318">
        <v>96140000</v>
      </c>
      <c r="F432" s="318">
        <v>81304289.849999994</v>
      </c>
      <c r="G432" s="337">
        <v>84.568639328063227</v>
      </c>
      <c r="H432" s="345">
        <f t="shared" si="6"/>
        <v>84.568639328063227</v>
      </c>
    </row>
    <row r="433" spans="1:8" ht="45.75" customHeight="1" x14ac:dyDescent="0.25">
      <c r="A433" s="317" t="s">
        <v>211</v>
      </c>
      <c r="B433" s="247" t="s">
        <v>1428</v>
      </c>
      <c r="C433" s="247" t="s">
        <v>212</v>
      </c>
      <c r="D433" s="318">
        <v>96140000</v>
      </c>
      <c r="E433" s="318">
        <v>96140000</v>
      </c>
      <c r="F433" s="318">
        <v>81304289.849999994</v>
      </c>
      <c r="G433" s="337">
        <v>84.568639328063227</v>
      </c>
      <c r="H433" s="345">
        <f t="shared" si="6"/>
        <v>84.568639328063227</v>
      </c>
    </row>
    <row r="434" spans="1:8" ht="45.75" customHeight="1" x14ac:dyDescent="0.25">
      <c r="A434" s="317" t="s">
        <v>213</v>
      </c>
      <c r="B434" s="247" t="s">
        <v>1428</v>
      </c>
      <c r="C434" s="247" t="s">
        <v>214</v>
      </c>
      <c r="D434" s="318">
        <v>96140000</v>
      </c>
      <c r="E434" s="318">
        <v>96140000</v>
      </c>
      <c r="F434" s="318">
        <v>81304289.849999994</v>
      </c>
      <c r="G434" s="337">
        <v>84.568639328063227</v>
      </c>
      <c r="H434" s="345">
        <f t="shared" si="6"/>
        <v>84.568639328063227</v>
      </c>
    </row>
    <row r="435" spans="1:8" ht="79.5" customHeight="1" x14ac:dyDescent="0.25">
      <c r="A435" s="317" t="s">
        <v>976</v>
      </c>
      <c r="B435" s="247" t="s">
        <v>667</v>
      </c>
      <c r="C435" s="247"/>
      <c r="D435" s="318">
        <v>898008900</v>
      </c>
      <c r="E435" s="318">
        <v>978627407</v>
      </c>
      <c r="F435" s="318">
        <v>936503471.5</v>
      </c>
      <c r="G435" s="337">
        <v>104.28665812777579</v>
      </c>
      <c r="H435" s="345">
        <f t="shared" si="6"/>
        <v>95.695610484777688</v>
      </c>
    </row>
    <row r="436" spans="1:8" ht="68.25" customHeight="1" x14ac:dyDescent="0.25">
      <c r="A436" s="317" t="s">
        <v>977</v>
      </c>
      <c r="B436" s="247" t="s">
        <v>668</v>
      </c>
      <c r="C436" s="247"/>
      <c r="D436" s="318">
        <v>877197560</v>
      </c>
      <c r="E436" s="318">
        <v>957816067</v>
      </c>
      <c r="F436" s="318">
        <v>920168998.87</v>
      </c>
      <c r="G436" s="337">
        <v>104.89871846770755</v>
      </c>
      <c r="H436" s="345">
        <f t="shared" si="6"/>
        <v>96.069488764380893</v>
      </c>
    </row>
    <row r="437" spans="1:8" ht="113.25" customHeight="1" x14ac:dyDescent="0.25">
      <c r="A437" s="317" t="s">
        <v>208</v>
      </c>
      <c r="B437" s="247" t="s">
        <v>978</v>
      </c>
      <c r="C437" s="247" t="s">
        <v>189</v>
      </c>
      <c r="D437" s="318">
        <v>1922400</v>
      </c>
      <c r="E437" s="318">
        <v>1922400</v>
      </c>
      <c r="F437" s="318">
        <v>1922399.84</v>
      </c>
      <c r="G437" s="337">
        <v>99.999991677070327</v>
      </c>
      <c r="H437" s="345">
        <f t="shared" si="6"/>
        <v>99.999991677070327</v>
      </c>
    </row>
    <row r="438" spans="1:8" ht="34.5" customHeight="1" x14ac:dyDescent="0.25">
      <c r="A438" s="317" t="s">
        <v>209</v>
      </c>
      <c r="B438" s="247" t="s">
        <v>978</v>
      </c>
      <c r="C438" s="247" t="s">
        <v>191</v>
      </c>
      <c r="D438" s="318">
        <v>1922400</v>
      </c>
      <c r="E438" s="318">
        <v>1922400</v>
      </c>
      <c r="F438" s="318">
        <v>1922399.84</v>
      </c>
      <c r="G438" s="337">
        <v>99.999991677070327</v>
      </c>
      <c r="H438" s="345">
        <f t="shared" si="6"/>
        <v>99.999991677070327</v>
      </c>
    </row>
    <row r="439" spans="1:8" ht="45.75" customHeight="1" x14ac:dyDescent="0.25">
      <c r="A439" s="317" t="s">
        <v>211</v>
      </c>
      <c r="B439" s="247" t="s">
        <v>583</v>
      </c>
      <c r="C439" s="247" t="s">
        <v>212</v>
      </c>
      <c r="D439" s="318">
        <v>303817780</v>
      </c>
      <c r="E439" s="318">
        <v>337083780</v>
      </c>
      <c r="F439" s="318">
        <v>331193476.00999999</v>
      </c>
      <c r="G439" s="337">
        <v>109.01056416448043</v>
      </c>
      <c r="H439" s="345">
        <f t="shared" si="6"/>
        <v>98.252569735037383</v>
      </c>
    </row>
    <row r="440" spans="1:8" ht="45.75" customHeight="1" x14ac:dyDescent="0.25">
      <c r="A440" s="317" t="s">
        <v>213</v>
      </c>
      <c r="B440" s="247" t="s">
        <v>583</v>
      </c>
      <c r="C440" s="247" t="s">
        <v>214</v>
      </c>
      <c r="D440" s="318">
        <v>303817780</v>
      </c>
      <c r="E440" s="318">
        <v>337083780</v>
      </c>
      <c r="F440" s="318">
        <v>331193476.00999999</v>
      </c>
      <c r="G440" s="337">
        <v>109.01056416448043</v>
      </c>
      <c r="H440" s="345">
        <f t="shared" si="6"/>
        <v>98.252569735037383</v>
      </c>
    </row>
    <row r="441" spans="1:8" ht="57" customHeight="1" x14ac:dyDescent="0.25">
      <c r="A441" s="317" t="s">
        <v>236</v>
      </c>
      <c r="B441" s="247" t="s">
        <v>905</v>
      </c>
      <c r="C441" s="247" t="s">
        <v>237</v>
      </c>
      <c r="D441" s="318">
        <v>571457380</v>
      </c>
      <c r="E441" s="318">
        <v>618809887</v>
      </c>
      <c r="F441" s="318">
        <v>587053123.01999998</v>
      </c>
      <c r="G441" s="337">
        <v>102.72911744004425</v>
      </c>
      <c r="H441" s="345">
        <f t="shared" si="6"/>
        <v>94.868090402699067</v>
      </c>
    </row>
    <row r="442" spans="1:8" ht="23.25" customHeight="1" x14ac:dyDescent="0.25">
      <c r="A442" s="317" t="s">
        <v>238</v>
      </c>
      <c r="B442" s="247" t="s">
        <v>905</v>
      </c>
      <c r="C442" s="247" t="s">
        <v>239</v>
      </c>
      <c r="D442" s="318">
        <v>537877380</v>
      </c>
      <c r="E442" s="318">
        <v>585229887</v>
      </c>
      <c r="F442" s="318">
        <v>553473123.01999998</v>
      </c>
      <c r="G442" s="337">
        <v>102.89949784093912</v>
      </c>
      <c r="H442" s="345">
        <f t="shared" si="6"/>
        <v>94.573625734872962</v>
      </c>
    </row>
    <row r="443" spans="1:8" ht="23.25" customHeight="1" x14ac:dyDescent="0.25">
      <c r="A443" s="317" t="s">
        <v>290</v>
      </c>
      <c r="B443" s="247" t="s">
        <v>583</v>
      </c>
      <c r="C443" s="247" t="s">
        <v>291</v>
      </c>
      <c r="D443" s="318">
        <v>33580000</v>
      </c>
      <c r="E443" s="318">
        <v>33580000</v>
      </c>
      <c r="F443" s="318">
        <v>33580000</v>
      </c>
      <c r="G443" s="337">
        <v>100</v>
      </c>
      <c r="H443" s="345">
        <f t="shared" si="6"/>
        <v>100</v>
      </c>
    </row>
    <row r="444" spans="1:8" ht="45.75" customHeight="1" x14ac:dyDescent="0.25">
      <c r="A444" s="317" t="s">
        <v>273</v>
      </c>
      <c r="B444" s="247" t="s">
        <v>1035</v>
      </c>
      <c r="C444" s="247"/>
      <c r="D444" s="318">
        <v>12774000</v>
      </c>
      <c r="E444" s="318">
        <v>12774000</v>
      </c>
      <c r="F444" s="318">
        <v>8309472.6299999999</v>
      </c>
      <c r="G444" s="337">
        <v>65.049887505871297</v>
      </c>
      <c r="H444" s="345">
        <f t="shared" si="6"/>
        <v>65.049887505871297</v>
      </c>
    </row>
    <row r="445" spans="1:8" ht="23.25" customHeight="1" x14ac:dyDescent="0.25">
      <c r="A445" s="317" t="s">
        <v>215</v>
      </c>
      <c r="B445" s="247" t="s">
        <v>1416</v>
      </c>
      <c r="C445" s="247" t="s">
        <v>216</v>
      </c>
      <c r="D445" s="318">
        <v>12774000</v>
      </c>
      <c r="E445" s="318">
        <v>12774000</v>
      </c>
      <c r="F445" s="318">
        <v>8309472.6299999999</v>
      </c>
      <c r="G445" s="337">
        <v>65.049887505871297</v>
      </c>
      <c r="H445" s="345">
        <f t="shared" si="6"/>
        <v>65.049887505871297</v>
      </c>
    </row>
    <row r="446" spans="1:8" ht="102" customHeight="1" x14ac:dyDescent="0.25">
      <c r="A446" s="317" t="s">
        <v>235</v>
      </c>
      <c r="B446" s="247" t="s">
        <v>1416</v>
      </c>
      <c r="C446" s="247" t="s">
        <v>200</v>
      </c>
      <c r="D446" s="318">
        <v>12774000</v>
      </c>
      <c r="E446" s="318">
        <v>12774000</v>
      </c>
      <c r="F446" s="318">
        <v>8309472.6299999999</v>
      </c>
      <c r="G446" s="337">
        <v>65.049887505871297</v>
      </c>
      <c r="H446" s="345">
        <f t="shared" si="6"/>
        <v>65.049887505871297</v>
      </c>
    </row>
    <row r="447" spans="1:8" ht="34.5" customHeight="1" x14ac:dyDescent="0.25">
      <c r="A447" s="317" t="s">
        <v>658</v>
      </c>
      <c r="B447" s="247" t="s">
        <v>899</v>
      </c>
      <c r="C447" s="247"/>
      <c r="D447" s="318">
        <v>8037340</v>
      </c>
      <c r="E447" s="318">
        <v>8037340</v>
      </c>
      <c r="F447" s="318">
        <v>8025000</v>
      </c>
      <c r="G447" s="337">
        <v>99.846466617064848</v>
      </c>
      <c r="H447" s="345">
        <f t="shared" si="6"/>
        <v>99.846466617064848</v>
      </c>
    </row>
    <row r="448" spans="1:8" ht="45.75" customHeight="1" x14ac:dyDescent="0.25">
      <c r="A448" s="317" t="s">
        <v>211</v>
      </c>
      <c r="B448" s="247" t="s">
        <v>1414</v>
      </c>
      <c r="C448" s="247" t="s">
        <v>212</v>
      </c>
      <c r="D448" s="318">
        <v>8037340</v>
      </c>
      <c r="E448" s="318">
        <v>8037340</v>
      </c>
      <c r="F448" s="318">
        <v>8025000</v>
      </c>
      <c r="G448" s="337">
        <v>99.846466617064848</v>
      </c>
      <c r="H448" s="345">
        <f t="shared" si="6"/>
        <v>99.846466617064848</v>
      </c>
    </row>
    <row r="449" spans="1:8" ht="45.75" customHeight="1" x14ac:dyDescent="0.25">
      <c r="A449" s="317" t="s">
        <v>213</v>
      </c>
      <c r="B449" s="247" t="s">
        <v>1414</v>
      </c>
      <c r="C449" s="247" t="s">
        <v>214</v>
      </c>
      <c r="D449" s="318">
        <v>8037340</v>
      </c>
      <c r="E449" s="318">
        <v>8037340</v>
      </c>
      <c r="F449" s="318">
        <v>8025000</v>
      </c>
      <c r="G449" s="337">
        <v>99.846466617064848</v>
      </c>
      <c r="H449" s="345">
        <f t="shared" si="6"/>
        <v>99.846466617064848</v>
      </c>
    </row>
    <row r="450" spans="1:8" ht="57" customHeight="1" x14ac:dyDescent="0.25">
      <c r="A450" s="317" t="s">
        <v>1413</v>
      </c>
      <c r="B450" s="247" t="s">
        <v>628</v>
      </c>
      <c r="C450" s="247"/>
      <c r="D450" s="318">
        <v>2354986970</v>
      </c>
      <c r="E450" s="318">
        <v>2898971054.96</v>
      </c>
      <c r="F450" s="318">
        <v>2862575151.9899998</v>
      </c>
      <c r="G450" s="337">
        <v>121.55375755603437</v>
      </c>
      <c r="H450" s="345">
        <f t="shared" si="6"/>
        <v>98.744523409168622</v>
      </c>
    </row>
    <row r="451" spans="1:8" ht="57" customHeight="1" x14ac:dyDescent="0.25">
      <c r="A451" s="317" t="s">
        <v>1455</v>
      </c>
      <c r="B451" s="247" t="s">
        <v>1456</v>
      </c>
      <c r="C451" s="247"/>
      <c r="D451" s="318">
        <v>0</v>
      </c>
      <c r="E451" s="318">
        <v>580000</v>
      </c>
      <c r="F451" s="318">
        <v>580000</v>
      </c>
      <c r="G451" s="337">
        <v>0</v>
      </c>
      <c r="H451" s="345">
        <f t="shared" si="6"/>
        <v>100</v>
      </c>
    </row>
    <row r="452" spans="1:8" ht="34.5" customHeight="1" x14ac:dyDescent="0.25">
      <c r="A452" s="317" t="s">
        <v>1457</v>
      </c>
      <c r="B452" s="247" t="s">
        <v>1458</v>
      </c>
      <c r="C452" s="247"/>
      <c r="D452" s="318">
        <v>0</v>
      </c>
      <c r="E452" s="318">
        <v>580000</v>
      </c>
      <c r="F452" s="318">
        <v>580000</v>
      </c>
      <c r="G452" s="337">
        <v>0</v>
      </c>
      <c r="H452" s="345">
        <f t="shared" si="6"/>
        <v>100</v>
      </c>
    </row>
    <row r="453" spans="1:8" ht="45.75" customHeight="1" x14ac:dyDescent="0.25">
      <c r="A453" s="317" t="s">
        <v>211</v>
      </c>
      <c r="B453" s="247" t="s">
        <v>1459</v>
      </c>
      <c r="C453" s="247" t="s">
        <v>212</v>
      </c>
      <c r="D453" s="318">
        <v>0</v>
      </c>
      <c r="E453" s="318">
        <v>580000</v>
      </c>
      <c r="F453" s="318">
        <v>580000</v>
      </c>
      <c r="G453" s="337">
        <v>0</v>
      </c>
      <c r="H453" s="345">
        <f t="shared" si="6"/>
        <v>100</v>
      </c>
    </row>
    <row r="454" spans="1:8" ht="45.75" customHeight="1" x14ac:dyDescent="0.25">
      <c r="A454" s="317" t="s">
        <v>213</v>
      </c>
      <c r="B454" s="247" t="s">
        <v>1459</v>
      </c>
      <c r="C454" s="247" t="s">
        <v>214</v>
      </c>
      <c r="D454" s="318">
        <v>0</v>
      </c>
      <c r="E454" s="318">
        <v>580000</v>
      </c>
      <c r="F454" s="318">
        <v>580000</v>
      </c>
      <c r="G454" s="337">
        <v>0</v>
      </c>
      <c r="H454" s="345">
        <f t="shared" si="6"/>
        <v>100</v>
      </c>
    </row>
    <row r="455" spans="1:8" ht="57" customHeight="1" x14ac:dyDescent="0.25">
      <c r="A455" s="317" t="s">
        <v>1436</v>
      </c>
      <c r="B455" s="247" t="s">
        <v>673</v>
      </c>
      <c r="C455" s="247"/>
      <c r="D455" s="318">
        <v>2312272070</v>
      </c>
      <c r="E455" s="318">
        <v>2855856154.96</v>
      </c>
      <c r="F455" s="318">
        <v>2821758984.0599999</v>
      </c>
      <c r="G455" s="337">
        <v>122.0340383240455</v>
      </c>
      <c r="H455" s="345">
        <f t="shared" si="6"/>
        <v>98.806061333278961</v>
      </c>
    </row>
    <row r="456" spans="1:8" ht="45.75" customHeight="1" x14ac:dyDescent="0.25">
      <c r="A456" s="317" t="s">
        <v>678</v>
      </c>
      <c r="B456" s="247" t="s">
        <v>679</v>
      </c>
      <c r="C456" s="247"/>
      <c r="D456" s="318">
        <v>526046510</v>
      </c>
      <c r="E456" s="318">
        <v>586126584</v>
      </c>
      <c r="F456" s="318">
        <v>578701068.09000003</v>
      </c>
      <c r="G456" s="337">
        <v>110.00948720104617</v>
      </c>
      <c r="H456" s="345">
        <f t="shared" si="6"/>
        <v>98.733120777541799</v>
      </c>
    </row>
    <row r="457" spans="1:8" ht="45.75" customHeight="1" x14ac:dyDescent="0.25">
      <c r="A457" s="317" t="s">
        <v>244</v>
      </c>
      <c r="B457" s="247" t="s">
        <v>1437</v>
      </c>
      <c r="C457" s="247" t="s">
        <v>245</v>
      </c>
      <c r="D457" s="318">
        <v>526046510</v>
      </c>
      <c r="E457" s="318">
        <v>586126584</v>
      </c>
      <c r="F457" s="318">
        <v>578701068.09000003</v>
      </c>
      <c r="G457" s="337">
        <v>110.00948720104617</v>
      </c>
      <c r="H457" s="345">
        <f t="shared" si="6"/>
        <v>98.733120777541799</v>
      </c>
    </row>
    <row r="458" spans="1:8" ht="15" customHeight="1" x14ac:dyDescent="0.25">
      <c r="A458" s="317" t="s">
        <v>246</v>
      </c>
      <c r="B458" s="247" t="s">
        <v>1437</v>
      </c>
      <c r="C458" s="247" t="s">
        <v>247</v>
      </c>
      <c r="D458" s="318">
        <v>526046510</v>
      </c>
      <c r="E458" s="318">
        <v>586126584</v>
      </c>
      <c r="F458" s="318">
        <v>578701068.09000003</v>
      </c>
      <c r="G458" s="337">
        <v>110.00948720104617</v>
      </c>
      <c r="H458" s="345">
        <f t="shared" si="6"/>
        <v>98.733120777541799</v>
      </c>
    </row>
    <row r="459" spans="1:8" ht="79.5" customHeight="1" x14ac:dyDescent="0.25">
      <c r="A459" s="317" t="s">
        <v>910</v>
      </c>
      <c r="B459" s="247" t="s">
        <v>1438</v>
      </c>
      <c r="C459" s="247"/>
      <c r="D459" s="318">
        <v>0</v>
      </c>
      <c r="E459" s="318">
        <v>891978295.96000004</v>
      </c>
      <c r="F459" s="318">
        <v>865306642.49000001</v>
      </c>
      <c r="G459" s="337">
        <v>0</v>
      </c>
      <c r="H459" s="345">
        <f t="shared" ref="H459:H495" si="7">F459/E459*100</f>
        <v>97.009831563076943</v>
      </c>
    </row>
    <row r="460" spans="1:8" ht="45.75" customHeight="1" x14ac:dyDescent="0.25">
      <c r="A460" s="317" t="s">
        <v>211</v>
      </c>
      <c r="B460" s="247" t="s">
        <v>1439</v>
      </c>
      <c r="C460" s="247" t="s">
        <v>212</v>
      </c>
      <c r="D460" s="318">
        <v>0</v>
      </c>
      <c r="E460" s="318">
        <v>891978295.96000004</v>
      </c>
      <c r="F460" s="318">
        <v>865306642.49000001</v>
      </c>
      <c r="G460" s="337">
        <v>0</v>
      </c>
      <c r="H460" s="345">
        <f t="shared" si="7"/>
        <v>97.009831563076943</v>
      </c>
    </row>
    <row r="461" spans="1:8" ht="45.75" customHeight="1" x14ac:dyDescent="0.25">
      <c r="A461" s="317" t="s">
        <v>213</v>
      </c>
      <c r="B461" s="247" t="s">
        <v>1439</v>
      </c>
      <c r="C461" s="247" t="s">
        <v>214</v>
      </c>
      <c r="D461" s="318">
        <v>0</v>
      </c>
      <c r="E461" s="318">
        <v>891978295.96000004</v>
      </c>
      <c r="F461" s="318">
        <v>865306642.49000001</v>
      </c>
      <c r="G461" s="337">
        <v>0</v>
      </c>
      <c r="H461" s="345">
        <f t="shared" si="7"/>
        <v>97.009831563076943</v>
      </c>
    </row>
    <row r="462" spans="1:8" ht="23.25" customHeight="1" x14ac:dyDescent="0.25">
      <c r="A462" s="317" t="s">
        <v>302</v>
      </c>
      <c r="B462" s="247" t="s">
        <v>680</v>
      </c>
      <c r="C462" s="247"/>
      <c r="D462" s="318">
        <v>1786225560</v>
      </c>
      <c r="E462" s="318">
        <v>1377751275</v>
      </c>
      <c r="F462" s="318">
        <v>1377751273.48</v>
      </c>
      <c r="G462" s="337">
        <v>77.131987377898682</v>
      </c>
      <c r="H462" s="345">
        <f t="shared" si="7"/>
        <v>99.999999889675294</v>
      </c>
    </row>
    <row r="463" spans="1:8" ht="45.75" customHeight="1" x14ac:dyDescent="0.25">
      <c r="A463" s="317" t="s">
        <v>244</v>
      </c>
      <c r="B463" s="247" t="s">
        <v>1072</v>
      </c>
      <c r="C463" s="247" t="s">
        <v>245</v>
      </c>
      <c r="D463" s="318">
        <v>1786225560</v>
      </c>
      <c r="E463" s="318">
        <v>1377751275</v>
      </c>
      <c r="F463" s="318">
        <v>1377751273.48</v>
      </c>
      <c r="G463" s="337">
        <v>77.131987377898682</v>
      </c>
      <c r="H463" s="345">
        <f t="shared" si="7"/>
        <v>99.999999889675294</v>
      </c>
    </row>
    <row r="464" spans="1:8" ht="15" customHeight="1" x14ac:dyDescent="0.25">
      <c r="A464" s="317" t="s">
        <v>246</v>
      </c>
      <c r="B464" s="247" t="s">
        <v>1072</v>
      </c>
      <c r="C464" s="247" t="s">
        <v>247</v>
      </c>
      <c r="D464" s="318">
        <v>1786225560</v>
      </c>
      <c r="E464" s="318">
        <v>1377751275</v>
      </c>
      <c r="F464" s="318">
        <v>1377751273.48</v>
      </c>
      <c r="G464" s="337">
        <v>77.131987377898682</v>
      </c>
      <c r="H464" s="345">
        <f t="shared" si="7"/>
        <v>99.999999889675294</v>
      </c>
    </row>
    <row r="465" spans="1:8" ht="23.25" customHeight="1" x14ac:dyDescent="0.25">
      <c r="A465" s="317" t="s">
        <v>308</v>
      </c>
      <c r="B465" s="247" t="s">
        <v>629</v>
      </c>
      <c r="C465" s="247"/>
      <c r="D465" s="318">
        <v>42714900</v>
      </c>
      <c r="E465" s="318">
        <v>42534900</v>
      </c>
      <c r="F465" s="318">
        <v>40236167.93</v>
      </c>
      <c r="G465" s="337">
        <v>94.197031785161627</v>
      </c>
      <c r="H465" s="345">
        <f t="shared" si="7"/>
        <v>94.595656578480259</v>
      </c>
    </row>
    <row r="466" spans="1:8" ht="57" customHeight="1" x14ac:dyDescent="0.25">
      <c r="A466" s="317" t="s">
        <v>223</v>
      </c>
      <c r="B466" s="247" t="s">
        <v>630</v>
      </c>
      <c r="C466" s="247"/>
      <c r="D466" s="318">
        <v>42714900</v>
      </c>
      <c r="E466" s="318">
        <v>42534900</v>
      </c>
      <c r="F466" s="318">
        <v>40236167.93</v>
      </c>
      <c r="G466" s="337">
        <v>94.197031785161627</v>
      </c>
      <c r="H466" s="345">
        <f t="shared" si="7"/>
        <v>94.595656578480259</v>
      </c>
    </row>
    <row r="467" spans="1:8" ht="113.25" customHeight="1" x14ac:dyDescent="0.25">
      <c r="A467" s="317" t="s">
        <v>208</v>
      </c>
      <c r="B467" s="247" t="s">
        <v>565</v>
      </c>
      <c r="C467" s="247" t="s">
        <v>189</v>
      </c>
      <c r="D467" s="318">
        <v>40093100</v>
      </c>
      <c r="E467" s="318">
        <v>40093100</v>
      </c>
      <c r="F467" s="318">
        <v>38585204.880000003</v>
      </c>
      <c r="G467" s="337">
        <v>96.239015890514835</v>
      </c>
      <c r="H467" s="345">
        <f t="shared" si="7"/>
        <v>96.239015890514835</v>
      </c>
    </row>
    <row r="468" spans="1:8" ht="34.5" customHeight="1" x14ac:dyDescent="0.25">
      <c r="A468" s="317" t="s">
        <v>242</v>
      </c>
      <c r="B468" s="247" t="s">
        <v>565</v>
      </c>
      <c r="C468" s="247" t="s">
        <v>243</v>
      </c>
      <c r="D468" s="318">
        <v>40093100</v>
      </c>
      <c r="E468" s="318">
        <v>40093100</v>
      </c>
      <c r="F468" s="318">
        <v>38585204.880000003</v>
      </c>
      <c r="G468" s="337">
        <v>96.239015890514835</v>
      </c>
      <c r="H468" s="345">
        <f t="shared" si="7"/>
        <v>96.239015890514835</v>
      </c>
    </row>
    <row r="469" spans="1:8" ht="45.75" customHeight="1" x14ac:dyDescent="0.25">
      <c r="A469" s="317" t="s">
        <v>211</v>
      </c>
      <c r="B469" s="247" t="s">
        <v>565</v>
      </c>
      <c r="C469" s="247" t="s">
        <v>212</v>
      </c>
      <c r="D469" s="318">
        <v>2113800</v>
      </c>
      <c r="E469" s="318">
        <v>2113800</v>
      </c>
      <c r="F469" s="318">
        <v>1338389.05</v>
      </c>
      <c r="G469" s="337">
        <v>63.316730532689945</v>
      </c>
      <c r="H469" s="345">
        <f t="shared" si="7"/>
        <v>63.316730532689945</v>
      </c>
    </row>
    <row r="470" spans="1:8" ht="45.75" customHeight="1" x14ac:dyDescent="0.25">
      <c r="A470" s="317" t="s">
        <v>213</v>
      </c>
      <c r="B470" s="247" t="s">
        <v>565</v>
      </c>
      <c r="C470" s="247" t="s">
        <v>214</v>
      </c>
      <c r="D470" s="318">
        <v>2113800</v>
      </c>
      <c r="E470" s="318">
        <v>2113800</v>
      </c>
      <c r="F470" s="318">
        <v>1338389.05</v>
      </c>
      <c r="G470" s="337">
        <v>63.316730532689945</v>
      </c>
      <c r="H470" s="345">
        <f t="shared" si="7"/>
        <v>63.316730532689945</v>
      </c>
    </row>
    <row r="471" spans="1:8" ht="23.25" customHeight="1" x14ac:dyDescent="0.25">
      <c r="A471" s="317" t="s">
        <v>215</v>
      </c>
      <c r="B471" s="247" t="s">
        <v>565</v>
      </c>
      <c r="C471" s="247" t="s">
        <v>216</v>
      </c>
      <c r="D471" s="318">
        <v>508000</v>
      </c>
      <c r="E471" s="318">
        <v>328000</v>
      </c>
      <c r="F471" s="318">
        <v>312574</v>
      </c>
      <c r="G471" s="337">
        <v>61.530314960629916</v>
      </c>
      <c r="H471" s="345">
        <f t="shared" si="7"/>
        <v>95.296951219512195</v>
      </c>
    </row>
    <row r="472" spans="1:8" ht="23.25" customHeight="1" x14ac:dyDescent="0.25">
      <c r="A472" s="317" t="s">
        <v>217</v>
      </c>
      <c r="B472" s="247" t="s">
        <v>565</v>
      </c>
      <c r="C472" s="247" t="s">
        <v>218</v>
      </c>
      <c r="D472" s="318">
        <v>508000</v>
      </c>
      <c r="E472" s="318">
        <v>328000</v>
      </c>
      <c r="F472" s="318">
        <v>312574</v>
      </c>
      <c r="G472" s="337">
        <v>61.530314960629916</v>
      </c>
      <c r="H472" s="345">
        <f t="shared" si="7"/>
        <v>95.296951219512195</v>
      </c>
    </row>
    <row r="473" spans="1:8" ht="45.75" customHeight="1" x14ac:dyDescent="0.25">
      <c r="A473" s="317" t="s">
        <v>844</v>
      </c>
      <c r="B473" s="247" t="s">
        <v>845</v>
      </c>
      <c r="C473" s="247"/>
      <c r="D473" s="318">
        <v>15016920</v>
      </c>
      <c r="E473" s="318">
        <v>46391411.039999999</v>
      </c>
      <c r="F473" s="318">
        <v>43449532.93</v>
      </c>
      <c r="G473" s="337">
        <v>289.33718052703216</v>
      </c>
      <c r="H473" s="345">
        <f t="shared" si="7"/>
        <v>93.658571610457315</v>
      </c>
    </row>
    <row r="474" spans="1:8" ht="79.5" customHeight="1" x14ac:dyDescent="0.25">
      <c r="A474" s="317" t="s">
        <v>1417</v>
      </c>
      <c r="B474" s="247" t="s">
        <v>1418</v>
      </c>
      <c r="C474" s="247"/>
      <c r="D474" s="318">
        <v>15016920</v>
      </c>
      <c r="E474" s="318">
        <v>46391411.039999999</v>
      </c>
      <c r="F474" s="318">
        <v>43449532.93</v>
      </c>
      <c r="G474" s="337">
        <v>289.33718052703216</v>
      </c>
      <c r="H474" s="345">
        <f t="shared" si="7"/>
        <v>93.658571610457315</v>
      </c>
    </row>
    <row r="475" spans="1:8" ht="68.25" customHeight="1" x14ac:dyDescent="0.25">
      <c r="A475" s="317" t="s">
        <v>1419</v>
      </c>
      <c r="B475" s="247" t="s">
        <v>1420</v>
      </c>
      <c r="C475" s="247"/>
      <c r="D475" s="318">
        <v>15016920</v>
      </c>
      <c r="E475" s="318">
        <v>46391411.039999999</v>
      </c>
      <c r="F475" s="318">
        <v>43449532.93</v>
      </c>
      <c r="G475" s="337">
        <v>289.33718052703216</v>
      </c>
      <c r="H475" s="345">
        <f t="shared" si="7"/>
        <v>93.658571610457315</v>
      </c>
    </row>
    <row r="476" spans="1:8" ht="45.75" customHeight="1" x14ac:dyDescent="0.25">
      <c r="A476" s="317" t="s">
        <v>244</v>
      </c>
      <c r="B476" s="247" t="s">
        <v>1421</v>
      </c>
      <c r="C476" s="247" t="s">
        <v>245</v>
      </c>
      <c r="D476" s="318">
        <v>15016920</v>
      </c>
      <c r="E476" s="318">
        <v>33789180</v>
      </c>
      <c r="F476" s="318">
        <v>30847301.890000001</v>
      </c>
      <c r="G476" s="337">
        <v>205.41696892571846</v>
      </c>
      <c r="H476" s="345">
        <f t="shared" si="7"/>
        <v>91.293431477177009</v>
      </c>
    </row>
    <row r="477" spans="1:8" ht="15" customHeight="1" x14ac:dyDescent="0.25">
      <c r="A477" s="317" t="s">
        <v>246</v>
      </c>
      <c r="B477" s="247" t="s">
        <v>1421</v>
      </c>
      <c r="C477" s="247" t="s">
        <v>247</v>
      </c>
      <c r="D477" s="318">
        <v>15016920</v>
      </c>
      <c r="E477" s="318">
        <v>33789180</v>
      </c>
      <c r="F477" s="318">
        <v>30847301.890000001</v>
      </c>
      <c r="G477" s="337">
        <v>205.41696892571846</v>
      </c>
      <c r="H477" s="345">
        <f t="shared" si="7"/>
        <v>91.293431477177009</v>
      </c>
    </row>
    <row r="478" spans="1:8" ht="23.25" customHeight="1" x14ac:dyDescent="0.25">
      <c r="A478" s="317" t="s">
        <v>215</v>
      </c>
      <c r="B478" s="247" t="s">
        <v>1421</v>
      </c>
      <c r="C478" s="247" t="s">
        <v>216</v>
      </c>
      <c r="D478" s="318">
        <v>0</v>
      </c>
      <c r="E478" s="318">
        <v>12602231.039999999</v>
      </c>
      <c r="F478" s="318">
        <v>12602231.039999999</v>
      </c>
      <c r="G478" s="337">
        <v>0</v>
      </c>
      <c r="H478" s="345">
        <f t="shared" si="7"/>
        <v>100</v>
      </c>
    </row>
    <row r="479" spans="1:8" ht="23.25" customHeight="1" x14ac:dyDescent="0.25">
      <c r="A479" s="317" t="s">
        <v>217</v>
      </c>
      <c r="B479" s="247" t="s">
        <v>1421</v>
      </c>
      <c r="C479" s="247" t="s">
        <v>218</v>
      </c>
      <c r="D479" s="318">
        <v>0</v>
      </c>
      <c r="E479" s="318">
        <v>12602231.039999999</v>
      </c>
      <c r="F479" s="318">
        <v>12602231.039999999</v>
      </c>
      <c r="G479" s="337">
        <v>0</v>
      </c>
      <c r="H479" s="345">
        <f t="shared" si="7"/>
        <v>100</v>
      </c>
    </row>
    <row r="480" spans="1:8" ht="45.75" customHeight="1" x14ac:dyDescent="0.25">
      <c r="A480" s="317" t="s">
        <v>596</v>
      </c>
      <c r="B480" s="247" t="s">
        <v>597</v>
      </c>
      <c r="C480" s="247"/>
      <c r="D480" s="318">
        <v>25440480</v>
      </c>
      <c r="E480" s="318">
        <v>26796270</v>
      </c>
      <c r="F480" s="318">
        <v>26529427.649999999</v>
      </c>
      <c r="G480" s="337">
        <v>104.28037383728608</v>
      </c>
      <c r="H480" s="345">
        <f t="shared" si="7"/>
        <v>99.004180992354534</v>
      </c>
    </row>
    <row r="481" spans="1:8" ht="113.25" customHeight="1" x14ac:dyDescent="0.25">
      <c r="A481" s="317" t="s">
        <v>208</v>
      </c>
      <c r="B481" s="247" t="s">
        <v>549</v>
      </c>
      <c r="C481" s="247" t="s">
        <v>189</v>
      </c>
      <c r="D481" s="318">
        <v>25119380</v>
      </c>
      <c r="E481" s="318">
        <v>26394099</v>
      </c>
      <c r="F481" s="318">
        <v>26129385.699999999</v>
      </c>
      <c r="G481" s="337">
        <v>104.02082256807294</v>
      </c>
      <c r="H481" s="345">
        <f t="shared" si="7"/>
        <v>98.997073929290025</v>
      </c>
    </row>
    <row r="482" spans="1:8" ht="34.5" customHeight="1" x14ac:dyDescent="0.25">
      <c r="A482" s="317" t="s">
        <v>209</v>
      </c>
      <c r="B482" s="247" t="s">
        <v>549</v>
      </c>
      <c r="C482" s="247" t="s">
        <v>191</v>
      </c>
      <c r="D482" s="318">
        <v>25119380</v>
      </c>
      <c r="E482" s="318">
        <v>26394099</v>
      </c>
      <c r="F482" s="318">
        <v>26129385.699999999</v>
      </c>
      <c r="G482" s="337">
        <v>104.02082256807294</v>
      </c>
      <c r="H482" s="345">
        <f t="shared" si="7"/>
        <v>98.997073929290025</v>
      </c>
    </row>
    <row r="483" spans="1:8" ht="45.75" customHeight="1" x14ac:dyDescent="0.25">
      <c r="A483" s="317" t="s">
        <v>211</v>
      </c>
      <c r="B483" s="247" t="s">
        <v>550</v>
      </c>
      <c r="C483" s="247" t="s">
        <v>212</v>
      </c>
      <c r="D483" s="318">
        <v>199500</v>
      </c>
      <c r="E483" s="318">
        <v>243571</v>
      </c>
      <c r="F483" s="318">
        <v>243555.43</v>
      </c>
      <c r="G483" s="337">
        <v>122.08292230576441</v>
      </c>
      <c r="H483" s="345">
        <f t="shared" si="7"/>
        <v>99.993607613385819</v>
      </c>
    </row>
    <row r="484" spans="1:8" ht="45.75" customHeight="1" x14ac:dyDescent="0.25">
      <c r="A484" s="317" t="s">
        <v>213</v>
      </c>
      <c r="B484" s="247" t="s">
        <v>550</v>
      </c>
      <c r="C484" s="247" t="s">
        <v>214</v>
      </c>
      <c r="D484" s="318">
        <v>199500</v>
      </c>
      <c r="E484" s="318">
        <v>243571</v>
      </c>
      <c r="F484" s="318">
        <v>243555.43</v>
      </c>
      <c r="G484" s="337">
        <v>122.08292230576441</v>
      </c>
      <c r="H484" s="345">
        <f t="shared" si="7"/>
        <v>99.993607613385819</v>
      </c>
    </row>
    <row r="485" spans="1:8" ht="23.25" customHeight="1" x14ac:dyDescent="0.25">
      <c r="A485" s="317" t="s">
        <v>215</v>
      </c>
      <c r="B485" s="247" t="s">
        <v>550</v>
      </c>
      <c r="C485" s="247" t="s">
        <v>216</v>
      </c>
      <c r="D485" s="318">
        <v>121600</v>
      </c>
      <c r="E485" s="318">
        <v>158600</v>
      </c>
      <c r="F485" s="318">
        <v>156486.51999999999</v>
      </c>
      <c r="G485" s="337">
        <v>128.68957236842104</v>
      </c>
      <c r="H485" s="345">
        <f t="shared" si="7"/>
        <v>98.667414880201747</v>
      </c>
    </row>
    <row r="486" spans="1:8" ht="23.25" customHeight="1" x14ac:dyDescent="0.25">
      <c r="A486" s="317" t="s">
        <v>217</v>
      </c>
      <c r="B486" s="247" t="s">
        <v>550</v>
      </c>
      <c r="C486" s="247" t="s">
        <v>218</v>
      </c>
      <c r="D486" s="318">
        <v>121600</v>
      </c>
      <c r="E486" s="318">
        <v>158600</v>
      </c>
      <c r="F486" s="318">
        <v>156486.51999999999</v>
      </c>
      <c r="G486" s="337">
        <v>128.68957236842104</v>
      </c>
      <c r="H486" s="345">
        <f t="shared" si="7"/>
        <v>98.667414880201747</v>
      </c>
    </row>
    <row r="487" spans="1:8" ht="15" customHeight="1" x14ac:dyDescent="0.25">
      <c r="A487" s="317" t="s">
        <v>598</v>
      </c>
      <c r="B487" s="247" t="s">
        <v>207</v>
      </c>
      <c r="C487" s="247"/>
      <c r="D487" s="318">
        <v>81200000</v>
      </c>
      <c r="E487" s="318">
        <v>161847626.06999999</v>
      </c>
      <c r="F487" s="318">
        <v>64115501.539999999</v>
      </c>
      <c r="G487" s="337">
        <v>78.959977266009844</v>
      </c>
      <c r="H487" s="345">
        <f t="shared" si="7"/>
        <v>39.614730902676129</v>
      </c>
    </row>
    <row r="488" spans="1:8" ht="23.25" customHeight="1" x14ac:dyDescent="0.25">
      <c r="A488" s="317" t="s">
        <v>298</v>
      </c>
      <c r="B488" s="247" t="s">
        <v>556</v>
      </c>
      <c r="C488" s="247" t="s">
        <v>299</v>
      </c>
      <c r="D488" s="318">
        <v>3000000</v>
      </c>
      <c r="E488" s="318">
        <v>5000000</v>
      </c>
      <c r="F488" s="318">
        <v>4913548.3899999997</v>
      </c>
      <c r="G488" s="337">
        <v>163.78494633333332</v>
      </c>
      <c r="H488" s="345">
        <f t="shared" si="7"/>
        <v>98.270967799999994</v>
      </c>
    </row>
    <row r="489" spans="1:8" ht="45.75" customHeight="1" x14ac:dyDescent="0.25">
      <c r="A489" s="317" t="s">
        <v>300</v>
      </c>
      <c r="B489" s="247" t="s">
        <v>556</v>
      </c>
      <c r="C489" s="247" t="s">
        <v>301</v>
      </c>
      <c r="D489" s="318">
        <v>3000000</v>
      </c>
      <c r="E489" s="318">
        <v>5000000</v>
      </c>
      <c r="F489" s="318">
        <v>4913548.3899999997</v>
      </c>
      <c r="G489" s="337">
        <v>163.78494633333332</v>
      </c>
      <c r="H489" s="345">
        <f t="shared" si="7"/>
        <v>98.270967799999994</v>
      </c>
    </row>
    <row r="490" spans="1:8" ht="23.25" customHeight="1" x14ac:dyDescent="0.25">
      <c r="A490" s="317" t="s">
        <v>215</v>
      </c>
      <c r="B490" s="247" t="s">
        <v>566</v>
      </c>
      <c r="C490" s="247" t="s">
        <v>216</v>
      </c>
      <c r="D490" s="318">
        <v>78200000</v>
      </c>
      <c r="E490" s="318">
        <v>156847626.06999999</v>
      </c>
      <c r="F490" s="318">
        <v>59201953.149999999</v>
      </c>
      <c r="G490" s="337">
        <v>75.705822442455244</v>
      </c>
      <c r="H490" s="345">
        <f t="shared" si="7"/>
        <v>37.744883128533033</v>
      </c>
    </row>
    <row r="491" spans="1:8" ht="15" customHeight="1" x14ac:dyDescent="0.25">
      <c r="A491" s="317" t="s">
        <v>240</v>
      </c>
      <c r="B491" s="247" t="s">
        <v>566</v>
      </c>
      <c r="C491" s="247" t="s">
        <v>241</v>
      </c>
      <c r="D491" s="318">
        <v>3000000</v>
      </c>
      <c r="E491" s="318">
        <v>58914021.030000001</v>
      </c>
      <c r="F491" s="318">
        <v>58861953.149999999</v>
      </c>
      <c r="G491" s="337">
        <v>1962.0651049999999</v>
      </c>
      <c r="H491" s="345">
        <f t="shared" si="7"/>
        <v>99.911620563170374</v>
      </c>
    </row>
    <row r="492" spans="1:8" ht="90.75" customHeight="1" x14ac:dyDescent="0.25">
      <c r="A492" s="317" t="s">
        <v>249</v>
      </c>
      <c r="B492" s="247" t="s">
        <v>893</v>
      </c>
      <c r="C492" s="247" t="s">
        <v>250</v>
      </c>
      <c r="D492" s="318">
        <v>43200000</v>
      </c>
      <c r="E492" s="318">
        <v>23200000</v>
      </c>
      <c r="F492" s="318">
        <v>0</v>
      </c>
      <c r="G492" s="337">
        <v>0</v>
      </c>
      <c r="H492" s="345">
        <f t="shared" si="7"/>
        <v>0</v>
      </c>
    </row>
    <row r="493" spans="1:8" ht="23.25" customHeight="1" x14ac:dyDescent="0.25">
      <c r="A493" s="317" t="s">
        <v>217</v>
      </c>
      <c r="B493" s="247" t="s">
        <v>566</v>
      </c>
      <c r="C493" s="247" t="s">
        <v>218</v>
      </c>
      <c r="D493" s="318">
        <v>0</v>
      </c>
      <c r="E493" s="318">
        <v>340000</v>
      </c>
      <c r="F493" s="318">
        <v>340000</v>
      </c>
      <c r="G493" s="337">
        <v>0</v>
      </c>
      <c r="H493" s="345">
        <f t="shared" si="7"/>
        <v>100</v>
      </c>
    </row>
    <row r="494" spans="1:8" ht="15" customHeight="1" thickBot="1" x14ac:dyDescent="0.3">
      <c r="A494" s="317" t="s">
        <v>231</v>
      </c>
      <c r="B494" s="247" t="s">
        <v>556</v>
      </c>
      <c r="C494" s="247" t="s">
        <v>232</v>
      </c>
      <c r="D494" s="318">
        <v>32000000</v>
      </c>
      <c r="E494" s="318">
        <v>74393605.040000007</v>
      </c>
      <c r="F494" s="318">
        <v>0</v>
      </c>
      <c r="G494" s="337">
        <v>0</v>
      </c>
      <c r="H494" s="346">
        <f t="shared" si="7"/>
        <v>0</v>
      </c>
    </row>
    <row r="495" spans="1:8" ht="12" customHeight="1" thickBot="1" x14ac:dyDescent="0.3">
      <c r="A495" s="430" t="s">
        <v>857</v>
      </c>
      <c r="B495" s="431"/>
      <c r="C495" s="432"/>
      <c r="D495" s="319">
        <v>14593760020</v>
      </c>
      <c r="E495" s="319">
        <v>15641748550.809999</v>
      </c>
      <c r="F495" s="319">
        <v>15155339717.49</v>
      </c>
      <c r="G495" s="353">
        <v>103.84808093815703</v>
      </c>
      <c r="H495" s="333">
        <f t="shared" si="7"/>
        <v>96.890316758769202</v>
      </c>
    </row>
    <row r="496" spans="1:8" ht="11.25" customHeight="1" x14ac:dyDescent="0.25">
      <c r="A496" s="320"/>
      <c r="B496" s="320"/>
      <c r="C496" s="320"/>
      <c r="D496" s="320"/>
      <c r="E496" s="320"/>
      <c r="F496" s="320"/>
      <c r="G496" s="320"/>
      <c r="H496" s="320"/>
    </row>
    <row r="497" spans="1:8" ht="11.25" customHeight="1" x14ac:dyDescent="0.25">
      <c r="A497" s="320"/>
      <c r="B497" s="320"/>
      <c r="C497" s="320"/>
      <c r="D497" s="320"/>
      <c r="E497" s="320"/>
      <c r="F497" s="320"/>
      <c r="G497" s="320"/>
      <c r="H497" s="320"/>
    </row>
  </sheetData>
  <mergeCells count="5">
    <mergeCell ref="A495:C495"/>
    <mergeCell ref="G2:I2"/>
    <mergeCell ref="G3:I3"/>
    <mergeCell ref="A5:H5"/>
    <mergeCell ref="A6:H7"/>
  </mergeCells>
  <pageMargins left="0.70866141732283472" right="0.70866141732283472" top="0.74803149606299213" bottom="0.74803149606299213" header="0.31496062992125984" footer="0.31496062992125984"/>
  <pageSetup paperSize="9" scale="60" firstPageNumber="90" fitToHeight="0" orientation="portrait" useFirstPageNumber="1" r:id="rId1"/>
  <headerFooter>
    <oddFooter>Страница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645"/>
  <sheetViews>
    <sheetView view="pageBreakPreview" topLeftCell="A18" zoomScaleNormal="100" zoomScaleSheetLayoutView="100" workbookViewId="0">
      <selection activeCell="C39" sqref="C39"/>
    </sheetView>
  </sheetViews>
  <sheetFormatPr defaultColWidth="38.5703125" defaultRowHeight="15" x14ac:dyDescent="0.25"/>
  <cols>
    <col min="1" max="1" width="24.5703125" style="3" customWidth="1"/>
    <col min="2" max="2" width="52.5703125" style="3" customWidth="1"/>
    <col min="3" max="3" width="17.42578125" style="3" customWidth="1"/>
    <col min="4" max="4" width="22" style="8" customWidth="1"/>
    <col min="5" max="5" width="17.28515625" style="3" customWidth="1"/>
    <col min="6" max="6" width="38.5703125" style="3" customWidth="1"/>
    <col min="7" max="256" width="38.5703125" style="3"/>
    <col min="257" max="257" width="24.5703125" style="3" customWidth="1"/>
    <col min="258" max="258" width="52.5703125" style="3" customWidth="1"/>
    <col min="259" max="259" width="17.42578125" style="3" customWidth="1"/>
    <col min="260" max="260" width="22" style="3" customWidth="1"/>
    <col min="261" max="261" width="17.28515625" style="3" customWidth="1"/>
    <col min="262" max="512" width="38.5703125" style="3"/>
    <col min="513" max="513" width="24.5703125" style="3" customWidth="1"/>
    <col min="514" max="514" width="52.5703125" style="3" customWidth="1"/>
    <col min="515" max="515" width="17.42578125" style="3" customWidth="1"/>
    <col min="516" max="516" width="22" style="3" customWidth="1"/>
    <col min="517" max="517" width="17.28515625" style="3" customWidth="1"/>
    <col min="518" max="768" width="38.5703125" style="3"/>
    <col min="769" max="769" width="24.5703125" style="3" customWidth="1"/>
    <col min="770" max="770" width="52.5703125" style="3" customWidth="1"/>
    <col min="771" max="771" width="17.42578125" style="3" customWidth="1"/>
    <col min="772" max="772" width="22" style="3" customWidth="1"/>
    <col min="773" max="773" width="17.28515625" style="3" customWidth="1"/>
    <col min="774" max="1024" width="38.5703125" style="3"/>
    <col min="1025" max="1025" width="24.5703125" style="3" customWidth="1"/>
    <col min="1026" max="1026" width="52.5703125" style="3" customWidth="1"/>
    <col min="1027" max="1027" width="17.42578125" style="3" customWidth="1"/>
    <col min="1028" max="1028" width="22" style="3" customWidth="1"/>
    <col min="1029" max="1029" width="17.28515625" style="3" customWidth="1"/>
    <col min="1030" max="1280" width="38.5703125" style="3"/>
    <col min="1281" max="1281" width="24.5703125" style="3" customWidth="1"/>
    <col min="1282" max="1282" width="52.5703125" style="3" customWidth="1"/>
    <col min="1283" max="1283" width="17.42578125" style="3" customWidth="1"/>
    <col min="1284" max="1284" width="22" style="3" customWidth="1"/>
    <col min="1285" max="1285" width="17.28515625" style="3" customWidth="1"/>
    <col min="1286" max="1536" width="38.5703125" style="3"/>
    <col min="1537" max="1537" width="24.5703125" style="3" customWidth="1"/>
    <col min="1538" max="1538" width="52.5703125" style="3" customWidth="1"/>
    <col min="1539" max="1539" width="17.42578125" style="3" customWidth="1"/>
    <col min="1540" max="1540" width="22" style="3" customWidth="1"/>
    <col min="1541" max="1541" width="17.28515625" style="3" customWidth="1"/>
    <col min="1542" max="1792" width="38.5703125" style="3"/>
    <col min="1793" max="1793" width="24.5703125" style="3" customWidth="1"/>
    <col min="1794" max="1794" width="52.5703125" style="3" customWidth="1"/>
    <col min="1795" max="1795" width="17.42578125" style="3" customWidth="1"/>
    <col min="1796" max="1796" width="22" style="3" customWidth="1"/>
    <col min="1797" max="1797" width="17.28515625" style="3" customWidth="1"/>
    <col min="1798" max="2048" width="38.5703125" style="3"/>
    <col min="2049" max="2049" width="24.5703125" style="3" customWidth="1"/>
    <col min="2050" max="2050" width="52.5703125" style="3" customWidth="1"/>
    <col min="2051" max="2051" width="17.42578125" style="3" customWidth="1"/>
    <col min="2052" max="2052" width="22" style="3" customWidth="1"/>
    <col min="2053" max="2053" width="17.28515625" style="3" customWidth="1"/>
    <col min="2054" max="2304" width="38.5703125" style="3"/>
    <col min="2305" max="2305" width="24.5703125" style="3" customWidth="1"/>
    <col min="2306" max="2306" width="52.5703125" style="3" customWidth="1"/>
    <col min="2307" max="2307" width="17.42578125" style="3" customWidth="1"/>
    <col min="2308" max="2308" width="22" style="3" customWidth="1"/>
    <col min="2309" max="2309" width="17.28515625" style="3" customWidth="1"/>
    <col min="2310" max="2560" width="38.5703125" style="3"/>
    <col min="2561" max="2561" width="24.5703125" style="3" customWidth="1"/>
    <col min="2562" max="2562" width="52.5703125" style="3" customWidth="1"/>
    <col min="2563" max="2563" width="17.42578125" style="3" customWidth="1"/>
    <col min="2564" max="2564" width="22" style="3" customWidth="1"/>
    <col min="2565" max="2565" width="17.28515625" style="3" customWidth="1"/>
    <col min="2566" max="2816" width="38.5703125" style="3"/>
    <col min="2817" max="2817" width="24.5703125" style="3" customWidth="1"/>
    <col min="2818" max="2818" width="52.5703125" style="3" customWidth="1"/>
    <col min="2819" max="2819" width="17.42578125" style="3" customWidth="1"/>
    <col min="2820" max="2820" width="22" style="3" customWidth="1"/>
    <col min="2821" max="2821" width="17.28515625" style="3" customWidth="1"/>
    <col min="2822" max="3072" width="38.5703125" style="3"/>
    <col min="3073" max="3073" width="24.5703125" style="3" customWidth="1"/>
    <col min="3074" max="3074" width="52.5703125" style="3" customWidth="1"/>
    <col min="3075" max="3075" width="17.42578125" style="3" customWidth="1"/>
    <col min="3076" max="3076" width="22" style="3" customWidth="1"/>
    <col min="3077" max="3077" width="17.28515625" style="3" customWidth="1"/>
    <col min="3078" max="3328" width="38.5703125" style="3"/>
    <col min="3329" max="3329" width="24.5703125" style="3" customWidth="1"/>
    <col min="3330" max="3330" width="52.5703125" style="3" customWidth="1"/>
    <col min="3331" max="3331" width="17.42578125" style="3" customWidth="1"/>
    <col min="3332" max="3332" width="22" style="3" customWidth="1"/>
    <col min="3333" max="3333" width="17.28515625" style="3" customWidth="1"/>
    <col min="3334" max="3584" width="38.5703125" style="3"/>
    <col min="3585" max="3585" width="24.5703125" style="3" customWidth="1"/>
    <col min="3586" max="3586" width="52.5703125" style="3" customWidth="1"/>
    <col min="3587" max="3587" width="17.42578125" style="3" customWidth="1"/>
    <col min="3588" max="3588" width="22" style="3" customWidth="1"/>
    <col min="3589" max="3589" width="17.28515625" style="3" customWidth="1"/>
    <col min="3590" max="3840" width="38.5703125" style="3"/>
    <col min="3841" max="3841" width="24.5703125" style="3" customWidth="1"/>
    <col min="3842" max="3842" width="52.5703125" style="3" customWidth="1"/>
    <col min="3843" max="3843" width="17.42578125" style="3" customWidth="1"/>
    <col min="3844" max="3844" width="22" style="3" customWidth="1"/>
    <col min="3845" max="3845" width="17.28515625" style="3" customWidth="1"/>
    <col min="3846" max="4096" width="38.5703125" style="3"/>
    <col min="4097" max="4097" width="24.5703125" style="3" customWidth="1"/>
    <col min="4098" max="4098" width="52.5703125" style="3" customWidth="1"/>
    <col min="4099" max="4099" width="17.42578125" style="3" customWidth="1"/>
    <col min="4100" max="4100" width="22" style="3" customWidth="1"/>
    <col min="4101" max="4101" width="17.28515625" style="3" customWidth="1"/>
    <col min="4102" max="4352" width="38.5703125" style="3"/>
    <col min="4353" max="4353" width="24.5703125" style="3" customWidth="1"/>
    <col min="4354" max="4354" width="52.5703125" style="3" customWidth="1"/>
    <col min="4355" max="4355" width="17.42578125" style="3" customWidth="1"/>
    <col min="4356" max="4356" width="22" style="3" customWidth="1"/>
    <col min="4357" max="4357" width="17.28515625" style="3" customWidth="1"/>
    <col min="4358" max="4608" width="38.5703125" style="3"/>
    <col min="4609" max="4609" width="24.5703125" style="3" customWidth="1"/>
    <col min="4610" max="4610" width="52.5703125" style="3" customWidth="1"/>
    <col min="4611" max="4611" width="17.42578125" style="3" customWidth="1"/>
    <col min="4612" max="4612" width="22" style="3" customWidth="1"/>
    <col min="4613" max="4613" width="17.28515625" style="3" customWidth="1"/>
    <col min="4614" max="4864" width="38.5703125" style="3"/>
    <col min="4865" max="4865" width="24.5703125" style="3" customWidth="1"/>
    <col min="4866" max="4866" width="52.5703125" style="3" customWidth="1"/>
    <col min="4867" max="4867" width="17.42578125" style="3" customWidth="1"/>
    <col min="4868" max="4868" width="22" style="3" customWidth="1"/>
    <col min="4869" max="4869" width="17.28515625" style="3" customWidth="1"/>
    <col min="4870" max="5120" width="38.5703125" style="3"/>
    <col min="5121" max="5121" width="24.5703125" style="3" customWidth="1"/>
    <col min="5122" max="5122" width="52.5703125" style="3" customWidth="1"/>
    <col min="5123" max="5123" width="17.42578125" style="3" customWidth="1"/>
    <col min="5124" max="5124" width="22" style="3" customWidth="1"/>
    <col min="5125" max="5125" width="17.28515625" style="3" customWidth="1"/>
    <col min="5126" max="5376" width="38.5703125" style="3"/>
    <col min="5377" max="5377" width="24.5703125" style="3" customWidth="1"/>
    <col min="5378" max="5378" width="52.5703125" style="3" customWidth="1"/>
    <col min="5379" max="5379" width="17.42578125" style="3" customWidth="1"/>
    <col min="5380" max="5380" width="22" style="3" customWidth="1"/>
    <col min="5381" max="5381" width="17.28515625" style="3" customWidth="1"/>
    <col min="5382" max="5632" width="38.5703125" style="3"/>
    <col min="5633" max="5633" width="24.5703125" style="3" customWidth="1"/>
    <col min="5634" max="5634" width="52.5703125" style="3" customWidth="1"/>
    <col min="5635" max="5635" width="17.42578125" style="3" customWidth="1"/>
    <col min="5636" max="5636" width="22" style="3" customWidth="1"/>
    <col min="5637" max="5637" width="17.28515625" style="3" customWidth="1"/>
    <col min="5638" max="5888" width="38.5703125" style="3"/>
    <col min="5889" max="5889" width="24.5703125" style="3" customWidth="1"/>
    <col min="5890" max="5890" width="52.5703125" style="3" customWidth="1"/>
    <col min="5891" max="5891" width="17.42578125" style="3" customWidth="1"/>
    <col min="5892" max="5892" width="22" style="3" customWidth="1"/>
    <col min="5893" max="5893" width="17.28515625" style="3" customWidth="1"/>
    <col min="5894" max="6144" width="38.5703125" style="3"/>
    <col min="6145" max="6145" width="24.5703125" style="3" customWidth="1"/>
    <col min="6146" max="6146" width="52.5703125" style="3" customWidth="1"/>
    <col min="6147" max="6147" width="17.42578125" style="3" customWidth="1"/>
    <col min="6148" max="6148" width="22" style="3" customWidth="1"/>
    <col min="6149" max="6149" width="17.28515625" style="3" customWidth="1"/>
    <col min="6150" max="6400" width="38.5703125" style="3"/>
    <col min="6401" max="6401" width="24.5703125" style="3" customWidth="1"/>
    <col min="6402" max="6402" width="52.5703125" style="3" customWidth="1"/>
    <col min="6403" max="6403" width="17.42578125" style="3" customWidth="1"/>
    <col min="6404" max="6404" width="22" style="3" customWidth="1"/>
    <col min="6405" max="6405" width="17.28515625" style="3" customWidth="1"/>
    <col min="6406" max="6656" width="38.5703125" style="3"/>
    <col min="6657" max="6657" width="24.5703125" style="3" customWidth="1"/>
    <col min="6658" max="6658" width="52.5703125" style="3" customWidth="1"/>
    <col min="6659" max="6659" width="17.42578125" style="3" customWidth="1"/>
    <col min="6660" max="6660" width="22" style="3" customWidth="1"/>
    <col min="6661" max="6661" width="17.28515625" style="3" customWidth="1"/>
    <col min="6662" max="6912" width="38.5703125" style="3"/>
    <col min="6913" max="6913" width="24.5703125" style="3" customWidth="1"/>
    <col min="6914" max="6914" width="52.5703125" style="3" customWidth="1"/>
    <col min="6915" max="6915" width="17.42578125" style="3" customWidth="1"/>
    <col min="6916" max="6916" width="22" style="3" customWidth="1"/>
    <col min="6917" max="6917" width="17.28515625" style="3" customWidth="1"/>
    <col min="6918" max="7168" width="38.5703125" style="3"/>
    <col min="7169" max="7169" width="24.5703125" style="3" customWidth="1"/>
    <col min="7170" max="7170" width="52.5703125" style="3" customWidth="1"/>
    <col min="7171" max="7171" width="17.42578125" style="3" customWidth="1"/>
    <col min="7172" max="7172" width="22" style="3" customWidth="1"/>
    <col min="7173" max="7173" width="17.28515625" style="3" customWidth="1"/>
    <col min="7174" max="7424" width="38.5703125" style="3"/>
    <col min="7425" max="7425" width="24.5703125" style="3" customWidth="1"/>
    <col min="7426" max="7426" width="52.5703125" style="3" customWidth="1"/>
    <col min="7427" max="7427" width="17.42578125" style="3" customWidth="1"/>
    <col min="7428" max="7428" width="22" style="3" customWidth="1"/>
    <col min="7429" max="7429" width="17.28515625" style="3" customWidth="1"/>
    <col min="7430" max="7680" width="38.5703125" style="3"/>
    <col min="7681" max="7681" width="24.5703125" style="3" customWidth="1"/>
    <col min="7682" max="7682" width="52.5703125" style="3" customWidth="1"/>
    <col min="7683" max="7683" width="17.42578125" style="3" customWidth="1"/>
    <col min="7684" max="7684" width="22" style="3" customWidth="1"/>
    <col min="7685" max="7685" width="17.28515625" style="3" customWidth="1"/>
    <col min="7686" max="7936" width="38.5703125" style="3"/>
    <col min="7937" max="7937" width="24.5703125" style="3" customWidth="1"/>
    <col min="7938" max="7938" width="52.5703125" style="3" customWidth="1"/>
    <col min="7939" max="7939" width="17.42578125" style="3" customWidth="1"/>
    <col min="7940" max="7940" width="22" style="3" customWidth="1"/>
    <col min="7941" max="7941" width="17.28515625" style="3" customWidth="1"/>
    <col min="7942" max="8192" width="38.5703125" style="3"/>
    <col min="8193" max="8193" width="24.5703125" style="3" customWidth="1"/>
    <col min="8194" max="8194" width="52.5703125" style="3" customWidth="1"/>
    <col min="8195" max="8195" width="17.42578125" style="3" customWidth="1"/>
    <col min="8196" max="8196" width="22" style="3" customWidth="1"/>
    <col min="8197" max="8197" width="17.28515625" style="3" customWidth="1"/>
    <col min="8198" max="8448" width="38.5703125" style="3"/>
    <col min="8449" max="8449" width="24.5703125" style="3" customWidth="1"/>
    <col min="8450" max="8450" width="52.5703125" style="3" customWidth="1"/>
    <col min="8451" max="8451" width="17.42578125" style="3" customWidth="1"/>
    <col min="8452" max="8452" width="22" style="3" customWidth="1"/>
    <col min="8453" max="8453" width="17.28515625" style="3" customWidth="1"/>
    <col min="8454" max="8704" width="38.5703125" style="3"/>
    <col min="8705" max="8705" width="24.5703125" style="3" customWidth="1"/>
    <col min="8706" max="8706" width="52.5703125" style="3" customWidth="1"/>
    <col min="8707" max="8707" width="17.42578125" style="3" customWidth="1"/>
    <col min="8708" max="8708" width="22" style="3" customWidth="1"/>
    <col min="8709" max="8709" width="17.28515625" style="3" customWidth="1"/>
    <col min="8710" max="8960" width="38.5703125" style="3"/>
    <col min="8961" max="8961" width="24.5703125" style="3" customWidth="1"/>
    <col min="8962" max="8962" width="52.5703125" style="3" customWidth="1"/>
    <col min="8963" max="8963" width="17.42578125" style="3" customWidth="1"/>
    <col min="8964" max="8964" width="22" style="3" customWidth="1"/>
    <col min="8965" max="8965" width="17.28515625" style="3" customWidth="1"/>
    <col min="8966" max="9216" width="38.5703125" style="3"/>
    <col min="9217" max="9217" width="24.5703125" style="3" customWidth="1"/>
    <col min="9218" max="9218" width="52.5703125" style="3" customWidth="1"/>
    <col min="9219" max="9219" width="17.42578125" style="3" customWidth="1"/>
    <col min="9220" max="9220" width="22" style="3" customWidth="1"/>
    <col min="9221" max="9221" width="17.28515625" style="3" customWidth="1"/>
    <col min="9222" max="9472" width="38.5703125" style="3"/>
    <col min="9473" max="9473" width="24.5703125" style="3" customWidth="1"/>
    <col min="9474" max="9474" width="52.5703125" style="3" customWidth="1"/>
    <col min="9475" max="9475" width="17.42578125" style="3" customWidth="1"/>
    <col min="9476" max="9476" width="22" style="3" customWidth="1"/>
    <col min="9477" max="9477" width="17.28515625" style="3" customWidth="1"/>
    <col min="9478" max="9728" width="38.5703125" style="3"/>
    <col min="9729" max="9729" width="24.5703125" style="3" customWidth="1"/>
    <col min="9730" max="9730" width="52.5703125" style="3" customWidth="1"/>
    <col min="9731" max="9731" width="17.42578125" style="3" customWidth="1"/>
    <col min="9732" max="9732" width="22" style="3" customWidth="1"/>
    <col min="9733" max="9733" width="17.28515625" style="3" customWidth="1"/>
    <col min="9734" max="9984" width="38.5703125" style="3"/>
    <col min="9985" max="9985" width="24.5703125" style="3" customWidth="1"/>
    <col min="9986" max="9986" width="52.5703125" style="3" customWidth="1"/>
    <col min="9987" max="9987" width="17.42578125" style="3" customWidth="1"/>
    <col min="9988" max="9988" width="22" style="3" customWidth="1"/>
    <col min="9989" max="9989" width="17.28515625" style="3" customWidth="1"/>
    <col min="9990" max="10240" width="38.5703125" style="3"/>
    <col min="10241" max="10241" width="24.5703125" style="3" customWidth="1"/>
    <col min="10242" max="10242" width="52.5703125" style="3" customWidth="1"/>
    <col min="10243" max="10243" width="17.42578125" style="3" customWidth="1"/>
    <col min="10244" max="10244" width="22" style="3" customWidth="1"/>
    <col min="10245" max="10245" width="17.28515625" style="3" customWidth="1"/>
    <col min="10246" max="10496" width="38.5703125" style="3"/>
    <col min="10497" max="10497" width="24.5703125" style="3" customWidth="1"/>
    <col min="10498" max="10498" width="52.5703125" style="3" customWidth="1"/>
    <col min="10499" max="10499" width="17.42578125" style="3" customWidth="1"/>
    <col min="10500" max="10500" width="22" style="3" customWidth="1"/>
    <col min="10501" max="10501" width="17.28515625" style="3" customWidth="1"/>
    <col min="10502" max="10752" width="38.5703125" style="3"/>
    <col min="10753" max="10753" width="24.5703125" style="3" customWidth="1"/>
    <col min="10754" max="10754" width="52.5703125" style="3" customWidth="1"/>
    <col min="10755" max="10755" width="17.42578125" style="3" customWidth="1"/>
    <col min="10756" max="10756" width="22" style="3" customWidth="1"/>
    <col min="10757" max="10757" width="17.28515625" style="3" customWidth="1"/>
    <col min="10758" max="11008" width="38.5703125" style="3"/>
    <col min="11009" max="11009" width="24.5703125" style="3" customWidth="1"/>
    <col min="11010" max="11010" width="52.5703125" style="3" customWidth="1"/>
    <col min="11011" max="11011" width="17.42578125" style="3" customWidth="1"/>
    <col min="11012" max="11012" width="22" style="3" customWidth="1"/>
    <col min="11013" max="11013" width="17.28515625" style="3" customWidth="1"/>
    <col min="11014" max="11264" width="38.5703125" style="3"/>
    <col min="11265" max="11265" width="24.5703125" style="3" customWidth="1"/>
    <col min="11266" max="11266" width="52.5703125" style="3" customWidth="1"/>
    <col min="11267" max="11267" width="17.42578125" style="3" customWidth="1"/>
    <col min="11268" max="11268" width="22" style="3" customWidth="1"/>
    <col min="11269" max="11269" width="17.28515625" style="3" customWidth="1"/>
    <col min="11270" max="11520" width="38.5703125" style="3"/>
    <col min="11521" max="11521" width="24.5703125" style="3" customWidth="1"/>
    <col min="11522" max="11522" width="52.5703125" style="3" customWidth="1"/>
    <col min="11523" max="11523" width="17.42578125" style="3" customWidth="1"/>
    <col min="11524" max="11524" width="22" style="3" customWidth="1"/>
    <col min="11525" max="11525" width="17.28515625" style="3" customWidth="1"/>
    <col min="11526" max="11776" width="38.5703125" style="3"/>
    <col min="11777" max="11777" width="24.5703125" style="3" customWidth="1"/>
    <col min="11778" max="11778" width="52.5703125" style="3" customWidth="1"/>
    <col min="11779" max="11779" width="17.42578125" style="3" customWidth="1"/>
    <col min="11780" max="11780" width="22" style="3" customWidth="1"/>
    <col min="11781" max="11781" width="17.28515625" style="3" customWidth="1"/>
    <col min="11782" max="12032" width="38.5703125" style="3"/>
    <col min="12033" max="12033" width="24.5703125" style="3" customWidth="1"/>
    <col min="12034" max="12034" width="52.5703125" style="3" customWidth="1"/>
    <col min="12035" max="12035" width="17.42578125" style="3" customWidth="1"/>
    <col min="12036" max="12036" width="22" style="3" customWidth="1"/>
    <col min="12037" max="12037" width="17.28515625" style="3" customWidth="1"/>
    <col min="12038" max="12288" width="38.5703125" style="3"/>
    <col min="12289" max="12289" width="24.5703125" style="3" customWidth="1"/>
    <col min="12290" max="12290" width="52.5703125" style="3" customWidth="1"/>
    <col min="12291" max="12291" width="17.42578125" style="3" customWidth="1"/>
    <col min="12292" max="12292" width="22" style="3" customWidth="1"/>
    <col min="12293" max="12293" width="17.28515625" style="3" customWidth="1"/>
    <col min="12294" max="12544" width="38.5703125" style="3"/>
    <col min="12545" max="12545" width="24.5703125" style="3" customWidth="1"/>
    <col min="12546" max="12546" width="52.5703125" style="3" customWidth="1"/>
    <col min="12547" max="12547" width="17.42578125" style="3" customWidth="1"/>
    <col min="12548" max="12548" width="22" style="3" customWidth="1"/>
    <col min="12549" max="12549" width="17.28515625" style="3" customWidth="1"/>
    <col min="12550" max="12800" width="38.5703125" style="3"/>
    <col min="12801" max="12801" width="24.5703125" style="3" customWidth="1"/>
    <col min="12802" max="12802" width="52.5703125" style="3" customWidth="1"/>
    <col min="12803" max="12803" width="17.42578125" style="3" customWidth="1"/>
    <col min="12804" max="12804" width="22" style="3" customWidth="1"/>
    <col min="12805" max="12805" width="17.28515625" style="3" customWidth="1"/>
    <col min="12806" max="13056" width="38.5703125" style="3"/>
    <col min="13057" max="13057" width="24.5703125" style="3" customWidth="1"/>
    <col min="13058" max="13058" width="52.5703125" style="3" customWidth="1"/>
    <col min="13059" max="13059" width="17.42578125" style="3" customWidth="1"/>
    <col min="13060" max="13060" width="22" style="3" customWidth="1"/>
    <col min="13061" max="13061" width="17.28515625" style="3" customWidth="1"/>
    <col min="13062" max="13312" width="38.5703125" style="3"/>
    <col min="13313" max="13313" width="24.5703125" style="3" customWidth="1"/>
    <col min="13314" max="13314" width="52.5703125" style="3" customWidth="1"/>
    <col min="13315" max="13315" width="17.42578125" style="3" customWidth="1"/>
    <col min="13316" max="13316" width="22" style="3" customWidth="1"/>
    <col min="13317" max="13317" width="17.28515625" style="3" customWidth="1"/>
    <col min="13318" max="13568" width="38.5703125" style="3"/>
    <col min="13569" max="13569" width="24.5703125" style="3" customWidth="1"/>
    <col min="13570" max="13570" width="52.5703125" style="3" customWidth="1"/>
    <col min="13571" max="13571" width="17.42578125" style="3" customWidth="1"/>
    <col min="13572" max="13572" width="22" style="3" customWidth="1"/>
    <col min="13573" max="13573" width="17.28515625" style="3" customWidth="1"/>
    <col min="13574" max="13824" width="38.5703125" style="3"/>
    <col min="13825" max="13825" width="24.5703125" style="3" customWidth="1"/>
    <col min="13826" max="13826" width="52.5703125" style="3" customWidth="1"/>
    <col min="13827" max="13827" width="17.42578125" style="3" customWidth="1"/>
    <col min="13828" max="13828" width="22" style="3" customWidth="1"/>
    <col min="13829" max="13829" width="17.28515625" style="3" customWidth="1"/>
    <col min="13830" max="14080" width="38.5703125" style="3"/>
    <col min="14081" max="14081" width="24.5703125" style="3" customWidth="1"/>
    <col min="14082" max="14082" width="52.5703125" style="3" customWidth="1"/>
    <col min="14083" max="14083" width="17.42578125" style="3" customWidth="1"/>
    <col min="14084" max="14084" width="22" style="3" customWidth="1"/>
    <col min="14085" max="14085" width="17.28515625" style="3" customWidth="1"/>
    <col min="14086" max="14336" width="38.5703125" style="3"/>
    <col min="14337" max="14337" width="24.5703125" style="3" customWidth="1"/>
    <col min="14338" max="14338" width="52.5703125" style="3" customWidth="1"/>
    <col min="14339" max="14339" width="17.42578125" style="3" customWidth="1"/>
    <col min="14340" max="14340" width="22" style="3" customWidth="1"/>
    <col min="14341" max="14341" width="17.28515625" style="3" customWidth="1"/>
    <col min="14342" max="14592" width="38.5703125" style="3"/>
    <col min="14593" max="14593" width="24.5703125" style="3" customWidth="1"/>
    <col min="14594" max="14594" width="52.5703125" style="3" customWidth="1"/>
    <col min="14595" max="14595" width="17.42578125" style="3" customWidth="1"/>
    <col min="14596" max="14596" width="22" style="3" customWidth="1"/>
    <col min="14597" max="14597" width="17.28515625" style="3" customWidth="1"/>
    <col min="14598" max="14848" width="38.5703125" style="3"/>
    <col min="14849" max="14849" width="24.5703125" style="3" customWidth="1"/>
    <col min="14850" max="14850" width="52.5703125" style="3" customWidth="1"/>
    <col min="14851" max="14851" width="17.42578125" style="3" customWidth="1"/>
    <col min="14852" max="14852" width="22" style="3" customWidth="1"/>
    <col min="14853" max="14853" width="17.28515625" style="3" customWidth="1"/>
    <col min="14854" max="15104" width="38.5703125" style="3"/>
    <col min="15105" max="15105" width="24.5703125" style="3" customWidth="1"/>
    <col min="15106" max="15106" width="52.5703125" style="3" customWidth="1"/>
    <col min="15107" max="15107" width="17.42578125" style="3" customWidth="1"/>
    <col min="15108" max="15108" width="22" style="3" customWidth="1"/>
    <col min="15109" max="15109" width="17.28515625" style="3" customWidth="1"/>
    <col min="15110" max="15360" width="38.5703125" style="3"/>
    <col min="15361" max="15361" width="24.5703125" style="3" customWidth="1"/>
    <col min="15362" max="15362" width="52.5703125" style="3" customWidth="1"/>
    <col min="15363" max="15363" width="17.42578125" style="3" customWidth="1"/>
    <col min="15364" max="15364" width="22" style="3" customWidth="1"/>
    <col min="15365" max="15365" width="17.28515625" style="3" customWidth="1"/>
    <col min="15366" max="15616" width="38.5703125" style="3"/>
    <col min="15617" max="15617" width="24.5703125" style="3" customWidth="1"/>
    <col min="15618" max="15618" width="52.5703125" style="3" customWidth="1"/>
    <col min="15619" max="15619" width="17.42578125" style="3" customWidth="1"/>
    <col min="15620" max="15620" width="22" style="3" customWidth="1"/>
    <col min="15621" max="15621" width="17.28515625" style="3" customWidth="1"/>
    <col min="15622" max="15872" width="38.5703125" style="3"/>
    <col min="15873" max="15873" width="24.5703125" style="3" customWidth="1"/>
    <col min="15874" max="15874" width="52.5703125" style="3" customWidth="1"/>
    <col min="15875" max="15875" width="17.42578125" style="3" customWidth="1"/>
    <col min="15876" max="15876" width="22" style="3" customWidth="1"/>
    <col min="15877" max="15877" width="17.28515625" style="3" customWidth="1"/>
    <col min="15878" max="16128" width="38.5703125" style="3"/>
    <col min="16129" max="16129" width="24.5703125" style="3" customWidth="1"/>
    <col min="16130" max="16130" width="52.5703125" style="3" customWidth="1"/>
    <col min="16131" max="16131" width="17.42578125" style="3" customWidth="1"/>
    <col min="16132" max="16132" width="22" style="3" customWidth="1"/>
    <col min="16133" max="16133" width="17.28515625" style="3" customWidth="1"/>
    <col min="16134" max="16384" width="38.5703125" style="3"/>
  </cols>
  <sheetData>
    <row r="1" spans="2:5" hidden="1" x14ac:dyDescent="0.25">
      <c r="D1" s="4"/>
    </row>
    <row r="2" spans="2:5" hidden="1" x14ac:dyDescent="0.25">
      <c r="D2" s="5"/>
    </row>
    <row r="3" spans="2:5" hidden="1" x14ac:dyDescent="0.25">
      <c r="D3" s="6"/>
    </row>
    <row r="4" spans="2:5" hidden="1" x14ac:dyDescent="0.25">
      <c r="D4" s="6"/>
    </row>
    <row r="5" spans="2:5" hidden="1" x14ac:dyDescent="0.25">
      <c r="D5" s="5" t="s">
        <v>201</v>
      </c>
    </row>
    <row r="6" spans="2:5" hidden="1" x14ac:dyDescent="0.25">
      <c r="D6" s="5" t="s">
        <v>202</v>
      </c>
    </row>
    <row r="7" spans="2:5" hidden="1" x14ac:dyDescent="0.25">
      <c r="D7" s="6" t="s">
        <v>355</v>
      </c>
    </row>
    <row r="8" spans="2:5" ht="18" hidden="1" customHeight="1" x14ac:dyDescent="0.25">
      <c r="B8" s="7"/>
      <c r="C8" s="7"/>
    </row>
    <row r="9" spans="2:5" ht="18" hidden="1" customHeight="1" x14ac:dyDescent="0.25">
      <c r="B9" s="9"/>
      <c r="C9" s="9"/>
      <c r="D9" s="1"/>
    </row>
    <row r="10" spans="2:5" ht="18" hidden="1" customHeight="1" x14ac:dyDescent="0.25">
      <c r="B10" s="9"/>
      <c r="C10" s="9"/>
      <c r="D10" s="1"/>
    </row>
    <row r="11" spans="2:5" ht="18" hidden="1" customHeight="1" x14ac:dyDescent="0.25">
      <c r="B11" s="10"/>
      <c r="C11" s="10"/>
      <c r="D11" s="2"/>
    </row>
    <row r="12" spans="2:5" ht="18" hidden="1" customHeight="1" x14ac:dyDescent="0.25">
      <c r="B12" s="10"/>
      <c r="C12" s="10"/>
      <c r="D12" s="1" t="s">
        <v>356</v>
      </c>
    </row>
    <row r="13" spans="2:5" ht="18" hidden="1" customHeight="1" x14ac:dyDescent="0.25">
      <c r="B13" s="10"/>
      <c r="C13" s="10"/>
      <c r="D13" s="1" t="s">
        <v>202</v>
      </c>
    </row>
    <row r="14" spans="2:5" ht="18" hidden="1" customHeight="1" x14ac:dyDescent="0.25">
      <c r="B14" s="10"/>
      <c r="C14" s="10"/>
      <c r="D14" s="2" t="s">
        <v>357</v>
      </c>
    </row>
    <row r="15" spans="2:5" ht="18" customHeight="1" x14ac:dyDescent="0.25">
      <c r="B15" s="10"/>
      <c r="C15" s="10"/>
      <c r="D15" s="118" t="s">
        <v>859</v>
      </c>
    </row>
    <row r="16" spans="2:5" ht="15" customHeight="1" x14ac:dyDescent="0.25">
      <c r="B16" s="10"/>
      <c r="C16" s="10"/>
      <c r="D16" s="109" t="s">
        <v>767</v>
      </c>
      <c r="E16" s="116"/>
    </row>
    <row r="17" spans="1:5" x14ac:dyDescent="0.25">
      <c r="B17" s="10"/>
      <c r="C17" s="10"/>
      <c r="D17" s="109" t="s">
        <v>1364</v>
      </c>
      <c r="E17" s="116"/>
    </row>
    <row r="18" spans="1:5" ht="16.149999999999999" customHeight="1" x14ac:dyDescent="0.25">
      <c r="A18" s="11"/>
      <c r="B18" s="12"/>
      <c r="C18" s="12"/>
      <c r="D18" s="13"/>
    </row>
    <row r="19" spans="1:5" ht="18" customHeight="1" x14ac:dyDescent="0.25">
      <c r="A19" s="11"/>
      <c r="B19" s="12"/>
      <c r="C19" s="12"/>
      <c r="D19" s="13"/>
    </row>
    <row r="20" spans="1:5" ht="15.75" x14ac:dyDescent="0.25">
      <c r="A20" s="440" t="s">
        <v>951</v>
      </c>
      <c r="B20" s="440"/>
      <c r="C20" s="440"/>
      <c r="D20" s="440"/>
      <c r="E20" s="440"/>
    </row>
    <row r="21" spans="1:5" ht="15.75" x14ac:dyDescent="0.25">
      <c r="A21" s="440" t="s">
        <v>1487</v>
      </c>
      <c r="B21" s="440"/>
      <c r="C21" s="440"/>
      <c r="D21" s="440"/>
      <c r="E21" s="440"/>
    </row>
    <row r="22" spans="1:5" ht="33" customHeight="1" x14ac:dyDescent="0.25">
      <c r="A22" s="14"/>
      <c r="E22" s="15" t="s">
        <v>358</v>
      </c>
    </row>
    <row r="23" spans="1:5" ht="38.1" customHeight="1" x14ac:dyDescent="0.25">
      <c r="A23" s="441" t="s">
        <v>359</v>
      </c>
      <c r="B23" s="443" t="s">
        <v>360</v>
      </c>
      <c r="C23" s="445" t="s">
        <v>170</v>
      </c>
      <c r="D23" s="447" t="s">
        <v>171</v>
      </c>
      <c r="E23" s="449" t="s">
        <v>172</v>
      </c>
    </row>
    <row r="24" spans="1:5" ht="13.35" customHeight="1" x14ac:dyDescent="0.25">
      <c r="A24" s="442"/>
      <c r="B24" s="444"/>
      <c r="C24" s="446"/>
      <c r="D24" s="448"/>
      <c r="E24" s="450"/>
    </row>
    <row r="25" spans="1:5" ht="18.75" customHeight="1" x14ac:dyDescent="0.25">
      <c r="A25" s="437" t="s">
        <v>361</v>
      </c>
      <c r="B25" s="437"/>
      <c r="C25" s="83">
        <f>'Прил.1 Поступление доходов 2024'!E159-'Прил.3 Функцион.2024 '!F697</f>
        <v>-827124550</v>
      </c>
      <c r="D25" s="83">
        <v>698482833.88000107</v>
      </c>
      <c r="E25" s="404">
        <f>'Прил.1 Поступление доходов 2024'!G159-'Прил.3 Функцион.2024 '!H697</f>
        <v>37264709.290000916</v>
      </c>
    </row>
    <row r="26" spans="1:5" ht="18" customHeight="1" x14ac:dyDescent="0.25">
      <c r="A26" s="438" t="s">
        <v>818</v>
      </c>
      <c r="B26" s="439"/>
      <c r="C26" s="83"/>
      <c r="D26" s="83"/>
      <c r="E26" s="404"/>
    </row>
    <row r="27" spans="1:5" ht="27" customHeight="1" x14ac:dyDescent="0.25">
      <c r="A27" s="435" t="s">
        <v>819</v>
      </c>
      <c r="B27" s="436"/>
      <c r="C27" s="83">
        <f>C33+C38+C43</f>
        <v>827124550</v>
      </c>
      <c r="D27" s="83">
        <f>D33+D38+D43</f>
        <v>698482833.88000107</v>
      </c>
      <c r="E27" s="404">
        <f>E33+E38+E43</f>
        <v>-37264709.289999992</v>
      </c>
    </row>
    <row r="28" spans="1:5" ht="41.1" hidden="1" customHeight="1" x14ac:dyDescent="0.25">
      <c r="A28" s="125" t="s">
        <v>363</v>
      </c>
      <c r="B28" s="126" t="s">
        <v>364</v>
      </c>
      <c r="C28" s="83">
        <v>0</v>
      </c>
      <c r="D28" s="83">
        <v>0</v>
      </c>
      <c r="E28" s="404"/>
    </row>
    <row r="29" spans="1:5" ht="39.75" hidden="1" customHeight="1" x14ac:dyDescent="0.25">
      <c r="A29" s="127" t="s">
        <v>365</v>
      </c>
      <c r="B29" s="128" t="s">
        <v>366</v>
      </c>
      <c r="C29" s="83">
        <v>0</v>
      </c>
      <c r="D29" s="83">
        <v>0</v>
      </c>
      <c r="E29" s="404"/>
    </row>
    <row r="30" spans="1:5" ht="38.25" hidden="1" customHeight="1" x14ac:dyDescent="0.25">
      <c r="A30" s="127" t="s">
        <v>367</v>
      </c>
      <c r="B30" s="129" t="s">
        <v>368</v>
      </c>
      <c r="C30" s="83"/>
      <c r="D30" s="83"/>
      <c r="E30" s="404"/>
    </row>
    <row r="31" spans="1:5" ht="36.75" hidden="1" customHeight="1" x14ac:dyDescent="0.25">
      <c r="A31" s="127" t="s">
        <v>369</v>
      </c>
      <c r="B31" s="130" t="s">
        <v>370</v>
      </c>
      <c r="C31" s="83">
        <v>0</v>
      </c>
      <c r="D31" s="83">
        <v>0</v>
      </c>
      <c r="E31" s="404"/>
    </row>
    <row r="32" spans="1:5" ht="27" hidden="1" customHeight="1" x14ac:dyDescent="0.25">
      <c r="A32" s="127" t="s">
        <v>371</v>
      </c>
      <c r="B32" s="131" t="s">
        <v>372</v>
      </c>
      <c r="C32" s="83"/>
      <c r="D32" s="83"/>
      <c r="E32" s="404"/>
    </row>
    <row r="33" spans="1:5" ht="28.35" customHeight="1" x14ac:dyDescent="0.25">
      <c r="A33" s="125" t="s">
        <v>373</v>
      </c>
      <c r="B33" s="126" t="s">
        <v>374</v>
      </c>
      <c r="C33" s="83">
        <f>C34+C36</f>
        <v>744120000</v>
      </c>
      <c r="D33" s="83">
        <f t="shared" ref="D33:E33" si="0">D34+D36</f>
        <v>744120000</v>
      </c>
      <c r="E33" s="404">
        <f t="shared" si="0"/>
        <v>-200000000</v>
      </c>
    </row>
    <row r="34" spans="1:5" ht="25.5" x14ac:dyDescent="0.25">
      <c r="A34" s="127" t="s">
        <v>375</v>
      </c>
      <c r="B34" s="128" t="s">
        <v>376</v>
      </c>
      <c r="C34" s="83">
        <f t="shared" ref="C34:D34" si="1">C35</f>
        <v>1083240000</v>
      </c>
      <c r="D34" s="83">
        <f t="shared" si="1"/>
        <v>944120000</v>
      </c>
      <c r="E34" s="404">
        <f>E35</f>
        <v>1689120000</v>
      </c>
    </row>
    <row r="35" spans="1:5" ht="25.5" x14ac:dyDescent="0.25">
      <c r="A35" s="127" t="s">
        <v>377</v>
      </c>
      <c r="B35" s="129" t="s">
        <v>378</v>
      </c>
      <c r="C35" s="83">
        <v>1083240000</v>
      </c>
      <c r="D35" s="83">
        <v>944120000</v>
      </c>
      <c r="E35" s="404">
        <v>1689120000</v>
      </c>
    </row>
    <row r="36" spans="1:5" ht="29.25" customHeight="1" x14ac:dyDescent="0.25">
      <c r="A36" s="127" t="s">
        <v>379</v>
      </c>
      <c r="B36" s="130" t="s">
        <v>380</v>
      </c>
      <c r="C36" s="83">
        <f>C37</f>
        <v>-339120000</v>
      </c>
      <c r="D36" s="83">
        <f t="shared" ref="D36:E36" si="2">D37</f>
        <v>-200000000</v>
      </c>
      <c r="E36" s="404">
        <f t="shared" si="2"/>
        <v>-1889120000</v>
      </c>
    </row>
    <row r="37" spans="1:5" s="16" customFormat="1" ht="34.5" customHeight="1" x14ac:dyDescent="0.2">
      <c r="A37" s="127" t="s">
        <v>381</v>
      </c>
      <c r="B37" s="131" t="s">
        <v>382</v>
      </c>
      <c r="C37" s="83">
        <v>-339120000</v>
      </c>
      <c r="D37" s="83">
        <v>-200000000</v>
      </c>
      <c r="E37" s="404">
        <v>-1889120000</v>
      </c>
    </row>
    <row r="38" spans="1:5" ht="25.5" x14ac:dyDescent="0.25">
      <c r="A38" s="132" t="s">
        <v>383</v>
      </c>
      <c r="B38" s="133" t="s">
        <v>384</v>
      </c>
      <c r="C38" s="83">
        <f>C39+C41</f>
        <v>-54120000</v>
      </c>
      <c r="D38" s="83">
        <f t="shared" ref="D38:E38" si="3">D39+D41</f>
        <v>-54120000</v>
      </c>
      <c r="E38" s="404">
        <f t="shared" si="3"/>
        <v>-54120000</v>
      </c>
    </row>
    <row r="39" spans="1:5" ht="38.25" x14ac:dyDescent="0.25">
      <c r="A39" s="127" t="s">
        <v>385</v>
      </c>
      <c r="B39" s="17" t="s">
        <v>820</v>
      </c>
      <c r="C39" s="83">
        <f>C40</f>
        <v>0</v>
      </c>
      <c r="D39" s="83">
        <f>D40</f>
        <v>575000000</v>
      </c>
      <c r="E39" s="404">
        <f t="shared" ref="E39" si="4">E40</f>
        <v>575000000</v>
      </c>
    </row>
    <row r="40" spans="1:5" ht="38.25" x14ac:dyDescent="0.25">
      <c r="A40" s="127" t="s">
        <v>386</v>
      </c>
      <c r="B40" s="18" t="s">
        <v>821</v>
      </c>
      <c r="C40" s="83">
        <v>0</v>
      </c>
      <c r="D40" s="83">
        <v>575000000</v>
      </c>
      <c r="E40" s="404">
        <v>575000000</v>
      </c>
    </row>
    <row r="41" spans="1:5" ht="38.25" x14ac:dyDescent="0.25">
      <c r="A41" s="127" t="s">
        <v>387</v>
      </c>
      <c r="B41" s="130" t="s">
        <v>822</v>
      </c>
      <c r="C41" s="83">
        <f>C42</f>
        <v>-54120000</v>
      </c>
      <c r="D41" s="83">
        <f t="shared" ref="D41:E41" si="5">D42</f>
        <v>-629120000</v>
      </c>
      <c r="E41" s="404">
        <f t="shared" si="5"/>
        <v>-629120000</v>
      </c>
    </row>
    <row r="42" spans="1:5" s="16" customFormat="1" ht="38.25" x14ac:dyDescent="0.2">
      <c r="A42" s="127" t="s">
        <v>388</v>
      </c>
      <c r="B42" s="129" t="s">
        <v>823</v>
      </c>
      <c r="C42" s="83">
        <f>-54120*1000</f>
        <v>-54120000</v>
      </c>
      <c r="D42" s="83">
        <f>-54120000-575000000</f>
        <v>-629120000</v>
      </c>
      <c r="E42" s="404">
        <f>-54120000-575000000</f>
        <v>-629120000</v>
      </c>
    </row>
    <row r="43" spans="1:5" ht="25.5" x14ac:dyDescent="0.25">
      <c r="A43" s="132" t="s">
        <v>389</v>
      </c>
      <c r="B43" s="126" t="s">
        <v>390</v>
      </c>
      <c r="C43" s="83">
        <v>137124550</v>
      </c>
      <c r="D43" s="83">
        <v>8482833.8800010681</v>
      </c>
      <c r="E43" s="404">
        <v>216855290.71000001</v>
      </c>
    </row>
    <row r="44" spans="1:5" ht="33" hidden="1" customHeight="1" x14ac:dyDescent="0.25">
      <c r="A44" s="134" t="s">
        <v>391</v>
      </c>
      <c r="B44" s="17" t="s">
        <v>392</v>
      </c>
      <c r="C44" s="83">
        <v>0</v>
      </c>
      <c r="D44" s="83">
        <v>0</v>
      </c>
      <c r="E44" s="404"/>
    </row>
    <row r="45" spans="1:5" ht="27.75" hidden="1" customHeight="1" x14ac:dyDescent="0.25">
      <c r="A45" s="134" t="s">
        <v>393</v>
      </c>
      <c r="B45" s="18" t="s">
        <v>394</v>
      </c>
      <c r="C45" s="83">
        <v>0</v>
      </c>
      <c r="D45" s="83">
        <v>0</v>
      </c>
      <c r="E45" s="404"/>
    </row>
    <row r="46" spans="1:5" ht="25.5" hidden="1" customHeight="1" x14ac:dyDescent="0.25">
      <c r="A46" s="134" t="s">
        <v>395</v>
      </c>
      <c r="B46" s="18" t="s">
        <v>396</v>
      </c>
      <c r="C46" s="83"/>
      <c r="D46" s="83"/>
      <c r="E46" s="404"/>
    </row>
    <row r="47" spans="1:5" ht="25.5" hidden="1" x14ac:dyDescent="0.25">
      <c r="A47" s="134" t="s">
        <v>397</v>
      </c>
      <c r="B47" s="18" t="s">
        <v>398</v>
      </c>
      <c r="C47" s="83">
        <v>0</v>
      </c>
      <c r="D47" s="83">
        <v>0</v>
      </c>
      <c r="E47" s="404"/>
    </row>
    <row r="48" spans="1:5" ht="25.5" hidden="1" x14ac:dyDescent="0.25">
      <c r="A48" s="134" t="s">
        <v>399</v>
      </c>
      <c r="B48" s="18" t="s">
        <v>400</v>
      </c>
      <c r="C48" s="83"/>
      <c r="D48" s="83"/>
      <c r="E48" s="404"/>
    </row>
    <row r="49" spans="1:5" ht="15.75" x14ac:dyDescent="0.25">
      <c r="A49" s="134" t="s">
        <v>401</v>
      </c>
      <c r="B49" s="17" t="s">
        <v>402</v>
      </c>
      <c r="C49" s="83">
        <f t="shared" ref="C49:E50" si="6">C50</f>
        <v>-14849875470</v>
      </c>
      <c r="D49" s="83">
        <f t="shared" si="6"/>
        <v>-16523772768.129999</v>
      </c>
      <c r="E49" s="404">
        <f t="shared" si="6"/>
        <v>-17987843397.669998</v>
      </c>
    </row>
    <row r="50" spans="1:5" ht="15.75" x14ac:dyDescent="0.25">
      <c r="A50" s="134" t="s">
        <v>403</v>
      </c>
      <c r="B50" s="18" t="s">
        <v>404</v>
      </c>
      <c r="C50" s="83">
        <f t="shared" si="6"/>
        <v>-14849875470</v>
      </c>
      <c r="D50" s="83">
        <f t="shared" si="6"/>
        <v>-16523772768.129999</v>
      </c>
      <c r="E50" s="404">
        <f t="shared" si="6"/>
        <v>-17987843397.669998</v>
      </c>
    </row>
    <row r="51" spans="1:5" ht="25.5" x14ac:dyDescent="0.25">
      <c r="A51" s="134" t="s">
        <v>405</v>
      </c>
      <c r="B51" s="18" t="s">
        <v>406</v>
      </c>
      <c r="C51" s="83">
        <v>-14849875470</v>
      </c>
      <c r="D51" s="83">
        <v>-16523772768.129999</v>
      </c>
      <c r="E51" s="404">
        <v>-17987843397.669998</v>
      </c>
    </row>
    <row r="52" spans="1:5" ht="27" hidden="1" customHeight="1" x14ac:dyDescent="0.25">
      <c r="A52" s="134" t="s">
        <v>407</v>
      </c>
      <c r="B52" s="18" t="s">
        <v>408</v>
      </c>
      <c r="C52" s="83">
        <v>0</v>
      </c>
      <c r="D52" s="83">
        <v>0</v>
      </c>
      <c r="E52" s="404"/>
    </row>
    <row r="53" spans="1:5" ht="25.5" hidden="1" x14ac:dyDescent="0.25">
      <c r="A53" s="134" t="s">
        <v>409</v>
      </c>
      <c r="B53" s="18" t="s">
        <v>410</v>
      </c>
      <c r="C53" s="83"/>
      <c r="D53" s="83"/>
      <c r="E53" s="404"/>
    </row>
    <row r="54" spans="1:5" ht="15.75" hidden="1" x14ac:dyDescent="0.25">
      <c r="A54" s="134" t="s">
        <v>411</v>
      </c>
      <c r="B54" s="17" t="s">
        <v>412</v>
      </c>
      <c r="C54" s="83"/>
      <c r="D54" s="83"/>
      <c r="E54" s="404"/>
    </row>
    <row r="55" spans="1:5" ht="30.75" hidden="1" customHeight="1" x14ac:dyDescent="0.25">
      <c r="A55" s="134" t="s">
        <v>413</v>
      </c>
      <c r="B55" s="18" t="s">
        <v>414</v>
      </c>
      <c r="C55" s="83">
        <v>0</v>
      </c>
      <c r="D55" s="83">
        <v>0</v>
      </c>
      <c r="E55" s="404"/>
    </row>
    <row r="56" spans="1:5" ht="25.5" hidden="1" customHeight="1" x14ac:dyDescent="0.25">
      <c r="A56" s="134" t="s">
        <v>415</v>
      </c>
      <c r="B56" s="18" t="s">
        <v>416</v>
      </c>
      <c r="C56" s="83">
        <v>0</v>
      </c>
      <c r="D56" s="83">
        <v>0</v>
      </c>
      <c r="E56" s="404"/>
    </row>
    <row r="57" spans="1:5" ht="18" hidden="1" customHeight="1" x14ac:dyDescent="0.25">
      <c r="A57" s="134" t="s">
        <v>417</v>
      </c>
      <c r="B57" s="18" t="s">
        <v>418</v>
      </c>
      <c r="C57" s="83"/>
      <c r="D57" s="83"/>
      <c r="E57" s="404"/>
    </row>
    <row r="58" spans="1:5" ht="18.75" hidden="1" customHeight="1" x14ac:dyDescent="0.25">
      <c r="A58" s="134" t="s">
        <v>419</v>
      </c>
      <c r="B58" s="18" t="s">
        <v>420</v>
      </c>
      <c r="C58" s="83">
        <v>0</v>
      </c>
      <c r="D58" s="83">
        <v>0</v>
      </c>
      <c r="E58" s="404"/>
    </row>
    <row r="59" spans="1:5" ht="24" hidden="1" customHeight="1" x14ac:dyDescent="0.25">
      <c r="A59" s="134" t="s">
        <v>421</v>
      </c>
      <c r="B59" s="18" t="s">
        <v>422</v>
      </c>
      <c r="C59" s="83"/>
      <c r="D59" s="83"/>
      <c r="E59" s="404"/>
    </row>
    <row r="60" spans="1:5" ht="15.75" x14ac:dyDescent="0.25">
      <c r="A60" s="134" t="s">
        <v>423</v>
      </c>
      <c r="B60" s="17" t="s">
        <v>424</v>
      </c>
      <c r="C60" s="83">
        <f t="shared" ref="C60:E61" si="7">C61</f>
        <v>14987000020</v>
      </c>
      <c r="D60" s="83">
        <f t="shared" si="7"/>
        <v>16532255602.01</v>
      </c>
      <c r="E60" s="404">
        <f t="shared" si="7"/>
        <v>18204698688.380001</v>
      </c>
    </row>
    <row r="61" spans="1:5" ht="27.75" customHeight="1" x14ac:dyDescent="0.25">
      <c r="A61" s="134" t="s">
        <v>425</v>
      </c>
      <c r="B61" s="18" t="s">
        <v>426</v>
      </c>
      <c r="C61" s="83">
        <f t="shared" si="7"/>
        <v>14987000020</v>
      </c>
      <c r="D61" s="83">
        <f t="shared" si="7"/>
        <v>16532255602.01</v>
      </c>
      <c r="E61" s="404">
        <f t="shared" si="7"/>
        <v>18204698688.380001</v>
      </c>
    </row>
    <row r="62" spans="1:5" ht="27.75" customHeight="1" x14ac:dyDescent="0.25">
      <c r="A62" s="135" t="s">
        <v>427</v>
      </c>
      <c r="B62" s="136" t="s">
        <v>428</v>
      </c>
      <c r="C62" s="83">
        <v>14987000020</v>
      </c>
      <c r="D62" s="83">
        <v>16532255602.01</v>
      </c>
      <c r="E62" s="404">
        <v>18204698688.380001</v>
      </c>
    </row>
    <row r="63" spans="1:5" ht="27.75" hidden="1" customHeight="1" x14ac:dyDescent="0.25">
      <c r="A63" s="137" t="s">
        <v>429</v>
      </c>
      <c r="B63" s="138" t="s">
        <v>430</v>
      </c>
      <c r="C63" s="83"/>
      <c r="D63" s="83"/>
      <c r="E63" s="83"/>
    </row>
    <row r="64" spans="1:5" ht="25.5" hidden="1" x14ac:dyDescent="0.25">
      <c r="A64" s="134" t="s">
        <v>431</v>
      </c>
      <c r="B64" s="18" t="s">
        <v>432</v>
      </c>
      <c r="C64" s="83"/>
      <c r="D64" s="83"/>
      <c r="E64" s="83"/>
    </row>
    <row r="65" spans="1:5" ht="25.5" hidden="1" x14ac:dyDescent="0.25">
      <c r="A65" s="139" t="s">
        <v>433</v>
      </c>
      <c r="B65" s="140" t="s">
        <v>434</v>
      </c>
      <c r="C65" s="83"/>
      <c r="D65" s="83"/>
      <c r="E65" s="83"/>
    </row>
    <row r="66" spans="1:5" ht="38.25" hidden="1" x14ac:dyDescent="0.25">
      <c r="A66" s="141" t="s">
        <v>435</v>
      </c>
      <c r="B66" s="138" t="s">
        <v>436</v>
      </c>
      <c r="C66" s="83"/>
      <c r="D66" s="83"/>
      <c r="E66" s="83"/>
    </row>
    <row r="67" spans="1:5" ht="38.25" hidden="1" x14ac:dyDescent="0.25">
      <c r="A67" s="141" t="s">
        <v>437</v>
      </c>
      <c r="B67" s="138" t="s">
        <v>438</v>
      </c>
      <c r="C67" s="83"/>
      <c r="D67" s="83"/>
      <c r="E67" s="83"/>
    </row>
    <row r="68" spans="1:5" ht="25.5" hidden="1" x14ac:dyDescent="0.25">
      <c r="A68" s="142" t="s">
        <v>439</v>
      </c>
      <c r="B68" s="133" t="s">
        <v>440</v>
      </c>
      <c r="C68" s="83">
        <v>0</v>
      </c>
      <c r="D68" s="83">
        <v>0</v>
      </c>
      <c r="E68" s="83"/>
    </row>
    <row r="69" spans="1:5" ht="38.25" hidden="1" x14ac:dyDescent="0.25">
      <c r="A69" s="143" t="s">
        <v>441</v>
      </c>
      <c r="B69" s="17" t="s">
        <v>442</v>
      </c>
      <c r="C69" s="83">
        <v>0</v>
      </c>
      <c r="D69" s="83">
        <v>0</v>
      </c>
      <c r="E69" s="83"/>
    </row>
    <row r="70" spans="1:5" ht="15.75" hidden="1" customHeight="1" x14ac:dyDescent="0.25">
      <c r="A70" s="143" t="s">
        <v>443</v>
      </c>
      <c r="B70" s="144" t="s">
        <v>444</v>
      </c>
      <c r="C70" s="112">
        <v>0</v>
      </c>
      <c r="D70" s="112">
        <v>0</v>
      </c>
      <c r="E70" s="112"/>
    </row>
    <row r="71" spans="1:5" ht="25.5" hidden="1" customHeight="1" x14ac:dyDescent="0.25">
      <c r="A71" s="142" t="s">
        <v>445</v>
      </c>
      <c r="B71" s="133" t="s">
        <v>446</v>
      </c>
      <c r="C71" s="112"/>
      <c r="D71" s="112"/>
      <c r="E71" s="112"/>
    </row>
    <row r="72" spans="1:5" ht="81" hidden="1" customHeight="1" x14ac:dyDescent="0.25">
      <c r="A72" s="143" t="s">
        <v>447</v>
      </c>
      <c r="B72" s="17" t="s">
        <v>448</v>
      </c>
      <c r="C72" s="112"/>
      <c r="D72" s="112"/>
      <c r="E72" s="112"/>
    </row>
    <row r="73" spans="1:5" ht="76.5" hidden="1" customHeight="1" x14ac:dyDescent="0.25">
      <c r="A73" s="19" t="s">
        <v>449</v>
      </c>
      <c r="B73" s="18" t="s">
        <v>450</v>
      </c>
      <c r="C73" s="113"/>
      <c r="D73" s="113"/>
      <c r="E73" s="113"/>
    </row>
    <row r="74" spans="1:5" s="16" customFormat="1" ht="25.5" hidden="1" customHeight="1" x14ac:dyDescent="0.25">
      <c r="A74" s="19" t="s">
        <v>451</v>
      </c>
      <c r="B74" s="18" t="s">
        <v>452</v>
      </c>
      <c r="C74" s="110"/>
      <c r="D74" s="111"/>
      <c r="E74" s="111"/>
    </row>
    <row r="75" spans="1:5" ht="25.5" hidden="1" customHeight="1" x14ac:dyDescent="0.25">
      <c r="A75" s="20" t="s">
        <v>453</v>
      </c>
      <c r="B75" s="145" t="s">
        <v>454</v>
      </c>
      <c r="C75" s="21"/>
      <c r="D75" s="22"/>
      <c r="E75" s="22"/>
    </row>
    <row r="76" spans="1:5" ht="38.25" hidden="1" customHeight="1" x14ac:dyDescent="0.25">
      <c r="A76" s="19" t="s">
        <v>455</v>
      </c>
      <c r="B76" s="21" t="s">
        <v>456</v>
      </c>
      <c r="C76" s="23"/>
      <c r="D76" s="24"/>
      <c r="E76" s="24"/>
    </row>
    <row r="77" spans="1:5" ht="25.5" hidden="1" customHeight="1" x14ac:dyDescent="0.25">
      <c r="A77" s="19" t="s">
        <v>457</v>
      </c>
      <c r="B77" s="23" t="s">
        <v>458</v>
      </c>
      <c r="C77" s="21"/>
      <c r="D77" s="24"/>
      <c r="E77" s="24"/>
    </row>
    <row r="78" spans="1:5" ht="27" hidden="1" customHeight="1" x14ac:dyDescent="0.25">
      <c r="A78" s="19" t="s">
        <v>459</v>
      </c>
      <c r="B78" s="21" t="s">
        <v>460</v>
      </c>
      <c r="C78" s="23"/>
      <c r="D78" s="24"/>
      <c r="E78" s="24"/>
    </row>
    <row r="79" spans="1:5" ht="25.5" hidden="1" customHeight="1" x14ac:dyDescent="0.25">
      <c r="A79" s="19" t="s">
        <v>461</v>
      </c>
      <c r="B79" s="23" t="s">
        <v>462</v>
      </c>
      <c r="C79" s="25"/>
      <c r="D79" s="26"/>
      <c r="E79" s="26"/>
    </row>
    <row r="80" spans="1:5" ht="25.5" hidden="1" customHeight="1" x14ac:dyDescent="0.25">
      <c r="A80" s="20" t="s">
        <v>463</v>
      </c>
      <c r="B80" s="25" t="s">
        <v>464</v>
      </c>
      <c r="C80" s="17"/>
      <c r="D80" s="26"/>
      <c r="E80" s="26"/>
    </row>
    <row r="81" spans="1:5" ht="25.5" hidden="1" customHeight="1" x14ac:dyDescent="0.25">
      <c r="A81" s="19" t="s">
        <v>465</v>
      </c>
      <c r="B81" s="17" t="s">
        <v>466</v>
      </c>
      <c r="C81" s="18"/>
      <c r="D81" s="26"/>
      <c r="E81" s="26"/>
    </row>
    <row r="82" spans="1:5" ht="25.5" hidden="1" customHeight="1" x14ac:dyDescent="0.25">
      <c r="A82" s="19" t="s">
        <v>467</v>
      </c>
      <c r="B82" s="18" t="s">
        <v>468</v>
      </c>
      <c r="C82" s="18"/>
      <c r="D82" s="26"/>
      <c r="E82" s="26"/>
    </row>
    <row r="83" spans="1:5" ht="25.5" hidden="1" customHeight="1" x14ac:dyDescent="0.25">
      <c r="A83" s="19" t="s">
        <v>469</v>
      </c>
      <c r="B83" s="18" t="s">
        <v>468</v>
      </c>
      <c r="C83" s="17"/>
      <c r="D83" s="26"/>
      <c r="E83" s="26"/>
    </row>
    <row r="84" spans="1:5" ht="25.5" hidden="1" customHeight="1" x14ac:dyDescent="0.25">
      <c r="A84" s="19" t="s">
        <v>470</v>
      </c>
      <c r="B84" s="17" t="s">
        <v>471</v>
      </c>
      <c r="C84" s="18"/>
      <c r="D84" s="27"/>
      <c r="E84" s="27"/>
    </row>
    <row r="85" spans="1:5" ht="25.5" hidden="1" customHeight="1" x14ac:dyDescent="0.25">
      <c r="A85" s="19" t="s">
        <v>472</v>
      </c>
      <c r="B85" s="146" t="s">
        <v>473</v>
      </c>
      <c r="C85" s="18"/>
      <c r="D85" s="27"/>
      <c r="E85" s="27"/>
    </row>
    <row r="86" spans="1:5" ht="25.5" hidden="1" customHeight="1" x14ac:dyDescent="0.25">
      <c r="A86" s="19" t="s">
        <v>474</v>
      </c>
      <c r="B86" s="18" t="s">
        <v>473</v>
      </c>
      <c r="C86" s="18"/>
      <c r="D86" s="27"/>
      <c r="E86" s="27"/>
    </row>
    <row r="87" spans="1:5" ht="25.5" hidden="1" customHeight="1" x14ac:dyDescent="0.25">
      <c r="A87" s="19" t="s">
        <v>475</v>
      </c>
      <c r="B87" s="18" t="s">
        <v>476</v>
      </c>
      <c r="C87" s="18"/>
      <c r="D87" s="27"/>
      <c r="E87" s="27"/>
    </row>
    <row r="88" spans="1:5" ht="25.5" hidden="1" customHeight="1" x14ac:dyDescent="0.25">
      <c r="A88" s="19" t="s">
        <v>477</v>
      </c>
      <c r="B88" s="18" t="s">
        <v>478</v>
      </c>
      <c r="C88" s="18"/>
      <c r="D88" s="27"/>
      <c r="E88" s="27"/>
    </row>
    <row r="89" spans="1:5" ht="29.25" hidden="1" customHeight="1" x14ac:dyDescent="0.25">
      <c r="A89" s="19" t="s">
        <v>479</v>
      </c>
      <c r="B89" s="18" t="s">
        <v>480</v>
      </c>
      <c r="C89" s="18"/>
      <c r="D89" s="27"/>
      <c r="E89" s="27"/>
    </row>
    <row r="90" spans="1:5" ht="25.5" hidden="1" customHeight="1" x14ac:dyDescent="0.25">
      <c r="A90" s="19" t="s">
        <v>481</v>
      </c>
      <c r="B90" s="18" t="s">
        <v>482</v>
      </c>
      <c r="C90" s="17"/>
      <c r="D90" s="27"/>
      <c r="E90" s="27"/>
    </row>
    <row r="91" spans="1:5" ht="63.75" hidden="1" customHeight="1" x14ac:dyDescent="0.25">
      <c r="A91" s="19" t="s">
        <v>483</v>
      </c>
      <c r="B91" s="17" t="s">
        <v>484</v>
      </c>
      <c r="C91" s="18"/>
      <c r="D91" s="27"/>
      <c r="E91" s="27"/>
    </row>
    <row r="92" spans="1:5" ht="76.5" hidden="1" customHeight="1" x14ac:dyDescent="0.25">
      <c r="A92" s="19" t="s">
        <v>485</v>
      </c>
      <c r="B92" s="18" t="s">
        <v>486</v>
      </c>
      <c r="C92" s="18"/>
      <c r="D92" s="27"/>
      <c r="E92" s="27"/>
    </row>
    <row r="93" spans="1:5" ht="38.25" hidden="1" customHeight="1" x14ac:dyDescent="0.25">
      <c r="A93" s="19" t="s">
        <v>487</v>
      </c>
      <c r="B93" s="18" t="s">
        <v>488</v>
      </c>
      <c r="C93" s="18"/>
      <c r="D93" s="27"/>
      <c r="E93" s="27"/>
    </row>
    <row r="94" spans="1:5" ht="51" hidden="1" customHeight="1" x14ac:dyDescent="0.25">
      <c r="A94" s="19" t="s">
        <v>489</v>
      </c>
      <c r="B94" s="18" t="s">
        <v>490</v>
      </c>
      <c r="C94" s="18"/>
      <c r="D94" s="27"/>
      <c r="E94" s="27"/>
    </row>
    <row r="95" spans="1:5" ht="63.75" hidden="1" customHeight="1" x14ac:dyDescent="0.25">
      <c r="A95" s="19" t="s">
        <v>491</v>
      </c>
      <c r="B95" s="18" t="s">
        <v>492</v>
      </c>
      <c r="C95" s="18"/>
      <c r="D95" s="27"/>
      <c r="E95" s="27"/>
    </row>
    <row r="96" spans="1:5" ht="89.25" hidden="1" customHeight="1" x14ac:dyDescent="0.25">
      <c r="A96" s="19" t="s">
        <v>493</v>
      </c>
      <c r="B96" s="18" t="s">
        <v>494</v>
      </c>
      <c r="C96" s="18"/>
      <c r="D96" s="27"/>
      <c r="E96" s="27"/>
    </row>
    <row r="97" spans="1:5" ht="38.25" hidden="1" customHeight="1" x14ac:dyDescent="0.25">
      <c r="A97" s="19" t="s">
        <v>495</v>
      </c>
      <c r="B97" s="18" t="s">
        <v>496</v>
      </c>
      <c r="C97" s="18"/>
      <c r="D97" s="27"/>
      <c r="E97" s="27"/>
    </row>
    <row r="98" spans="1:5" ht="51" hidden="1" customHeight="1" x14ac:dyDescent="0.25">
      <c r="A98" s="19" t="s">
        <v>497</v>
      </c>
      <c r="B98" s="18" t="s">
        <v>498</v>
      </c>
      <c r="C98" s="18"/>
      <c r="D98" s="27"/>
      <c r="E98" s="27"/>
    </row>
    <row r="99" spans="1:5" ht="51" hidden="1" x14ac:dyDescent="0.25">
      <c r="A99" s="19" t="s">
        <v>499</v>
      </c>
      <c r="B99" s="18" t="s">
        <v>500</v>
      </c>
    </row>
    <row r="117" ht="19.5" customHeight="1" x14ac:dyDescent="0.25"/>
    <row r="119" ht="18.75" customHeight="1" x14ac:dyDescent="0.25"/>
    <row r="166" ht="21" customHeight="1" x14ac:dyDescent="0.25"/>
    <row r="172" ht="18.75" customHeight="1" x14ac:dyDescent="0.25"/>
    <row r="173" ht="55.5" customHeight="1" x14ac:dyDescent="0.25"/>
    <row r="175" ht="24" customHeight="1" x14ac:dyDescent="0.25"/>
    <row r="176" ht="18.75" customHeight="1" x14ac:dyDescent="0.25"/>
    <row r="178" ht="14.25" customHeight="1" x14ac:dyDescent="0.25"/>
    <row r="179" ht="16.5" customHeight="1" x14ac:dyDescent="0.25"/>
    <row r="183" ht="18" customHeight="1" x14ac:dyDescent="0.25"/>
    <row r="184" ht="23.25" customHeight="1" x14ac:dyDescent="0.25"/>
    <row r="217" ht="40.9" customHeight="1" x14ac:dyDescent="0.25"/>
    <row r="219" ht="29.25" customHeight="1" x14ac:dyDescent="0.25"/>
    <row r="220" ht="18.75" customHeight="1" x14ac:dyDescent="0.25"/>
    <row r="221" ht="24" customHeight="1" x14ac:dyDescent="0.25"/>
    <row r="222" ht="17.25" customHeight="1" x14ac:dyDescent="0.25"/>
    <row r="223" ht="21" customHeight="1" x14ac:dyDescent="0.25"/>
    <row r="224" ht="17.25" customHeight="1" x14ac:dyDescent="0.25"/>
    <row r="225" ht="38.25" customHeight="1" x14ac:dyDescent="0.25"/>
    <row r="226" ht="25.5" customHeight="1" x14ac:dyDescent="0.25"/>
    <row r="228" ht="25.5" customHeight="1" x14ac:dyDescent="0.25"/>
    <row r="229" ht="19.5" customHeight="1" x14ac:dyDescent="0.25"/>
    <row r="230" ht="24" customHeight="1" x14ac:dyDescent="0.25"/>
    <row r="231" ht="57" customHeight="1" x14ac:dyDescent="0.25"/>
    <row r="233" ht="26.25" customHeight="1" x14ac:dyDescent="0.25"/>
    <row r="234" ht="21.75" customHeight="1" x14ac:dyDescent="0.25"/>
    <row r="235" ht="24" customHeight="1" x14ac:dyDescent="0.25"/>
    <row r="236" ht="66" customHeight="1" x14ac:dyDescent="0.25"/>
    <row r="238" ht="26.25" customHeight="1" x14ac:dyDescent="0.25"/>
    <row r="239" ht="24" customHeight="1" x14ac:dyDescent="0.25"/>
    <row r="240" ht="18.75" customHeight="1" x14ac:dyDescent="0.25"/>
    <row r="241" ht="22.9" customHeight="1" x14ac:dyDescent="0.25"/>
    <row r="242" ht="15" customHeight="1" x14ac:dyDescent="0.25"/>
    <row r="243" ht="31.9" customHeight="1" x14ac:dyDescent="0.25"/>
    <row r="245" ht="18.75" customHeight="1" x14ac:dyDescent="0.25"/>
    <row r="249" ht="22.9" customHeight="1" x14ac:dyDescent="0.25"/>
    <row r="250" ht="18" customHeight="1" x14ac:dyDescent="0.25"/>
    <row r="251" ht="21.75" customHeight="1" x14ac:dyDescent="0.25"/>
    <row r="266" ht="28.5" customHeight="1" x14ac:dyDescent="0.25"/>
    <row r="270" ht="18.75" customHeight="1" x14ac:dyDescent="0.25"/>
    <row r="271" ht="18.75" customHeight="1" x14ac:dyDescent="0.25"/>
    <row r="272" ht="28.5" customHeight="1" x14ac:dyDescent="0.25"/>
    <row r="273" ht="20.25" customHeight="1" x14ac:dyDescent="0.25"/>
    <row r="274" ht="20.25" customHeight="1" x14ac:dyDescent="0.25"/>
    <row r="277" ht="31.9" customHeight="1" x14ac:dyDescent="0.25"/>
    <row r="317" ht="19.5" customHeight="1" x14ac:dyDescent="0.25"/>
    <row r="320" ht="19.5" customHeight="1" x14ac:dyDescent="0.25"/>
    <row r="321" ht="21.75" customHeight="1" x14ac:dyDescent="0.25"/>
    <row r="322" ht="24" customHeight="1" x14ac:dyDescent="0.25"/>
    <row r="325" ht="27.75" customHeight="1" x14ac:dyDescent="0.25"/>
    <row r="326" ht="27.75" customHeight="1" x14ac:dyDescent="0.25"/>
    <row r="327" ht="19.5" customHeight="1" x14ac:dyDescent="0.25"/>
    <row r="328" ht="29.25" customHeight="1" x14ac:dyDescent="0.25"/>
    <row r="330" ht="18.75" customHeight="1" x14ac:dyDescent="0.25"/>
    <row r="331" ht="21.75" customHeight="1" x14ac:dyDescent="0.25"/>
    <row r="332" ht="18.75" customHeight="1" x14ac:dyDescent="0.25"/>
    <row r="334" ht="23.25" customHeight="1" x14ac:dyDescent="0.25"/>
    <row r="336" ht="35.25" customHeight="1" x14ac:dyDescent="0.25"/>
    <row r="337" ht="23.25" customHeight="1" x14ac:dyDescent="0.25"/>
    <row r="338" ht="24" customHeight="1" x14ac:dyDescent="0.25"/>
    <row r="339" ht="24" customHeight="1" x14ac:dyDescent="0.25"/>
    <row r="340" ht="24.75" customHeight="1" x14ac:dyDescent="0.25"/>
    <row r="342" ht="54" customHeight="1" x14ac:dyDescent="0.25"/>
    <row r="343" ht="24" customHeight="1" x14ac:dyDescent="0.25"/>
    <row r="344" ht="20.25" customHeight="1" x14ac:dyDescent="0.25"/>
    <row r="346" ht="25.5" customHeight="1" x14ac:dyDescent="0.25"/>
    <row r="347" ht="18.75" customHeight="1" x14ac:dyDescent="0.25"/>
    <row r="351" ht="29.25" customHeight="1" x14ac:dyDescent="0.25"/>
    <row r="352" ht="17.25" customHeight="1" x14ac:dyDescent="0.25"/>
    <row r="354" ht="26.25" customHeight="1" x14ac:dyDescent="0.25"/>
    <row r="355" ht="19.5" customHeight="1" x14ac:dyDescent="0.25"/>
    <row r="357" ht="18.75" customHeight="1" x14ac:dyDescent="0.25"/>
    <row r="358" ht="16.5" customHeight="1" x14ac:dyDescent="0.25"/>
    <row r="359" ht="22.9" customHeight="1" x14ac:dyDescent="0.25"/>
    <row r="363" ht="18" customHeight="1" x14ac:dyDescent="0.25"/>
    <row r="365" ht="18" customHeight="1" x14ac:dyDescent="0.25"/>
    <row r="367" ht="39.75" customHeight="1" x14ac:dyDescent="0.25"/>
    <row r="369" ht="20.25" customHeight="1" x14ac:dyDescent="0.25"/>
    <row r="371" ht="21.75" customHeight="1" x14ac:dyDescent="0.25"/>
    <row r="380" ht="19.5" customHeight="1" x14ac:dyDescent="0.25"/>
    <row r="383" ht="20.25" customHeight="1" x14ac:dyDescent="0.25"/>
    <row r="385" ht="20.25" customHeight="1" x14ac:dyDescent="0.25"/>
    <row r="386" ht="35.25" customHeight="1" x14ac:dyDescent="0.25"/>
    <row r="387" ht="18" customHeight="1" x14ac:dyDescent="0.25"/>
    <row r="395" ht="27" customHeight="1" x14ac:dyDescent="0.25"/>
    <row r="396" ht="24" customHeight="1" x14ac:dyDescent="0.25"/>
    <row r="398" ht="22.9" customHeight="1" x14ac:dyDescent="0.25"/>
    <row r="400" ht="26.25" customHeight="1" x14ac:dyDescent="0.25"/>
    <row r="405" ht="24" customHeight="1" x14ac:dyDescent="0.25"/>
    <row r="409" ht="21" customHeight="1" x14ac:dyDescent="0.25"/>
    <row r="413" ht="26.25" customHeight="1" x14ac:dyDescent="0.25"/>
    <row r="415" ht="27.75" customHeight="1" x14ac:dyDescent="0.25"/>
    <row r="416" ht="21.75" customHeight="1" x14ac:dyDescent="0.25"/>
    <row r="421" ht="21.75" customHeight="1" x14ac:dyDescent="0.25"/>
    <row r="422" ht="22.9" customHeight="1" x14ac:dyDescent="0.25"/>
    <row r="425" ht="23.25" customHeight="1" x14ac:dyDescent="0.25"/>
    <row r="426" ht="16.5" customHeight="1" x14ac:dyDescent="0.25"/>
    <row r="429" ht="18.75" customHeight="1" x14ac:dyDescent="0.25"/>
    <row r="432" ht="20.25" customHeight="1" x14ac:dyDescent="0.25"/>
    <row r="445" ht="21" customHeight="1" x14ac:dyDescent="0.25"/>
    <row r="452" ht="25.5" customHeight="1" x14ac:dyDescent="0.25"/>
    <row r="453" ht="18" customHeight="1" x14ac:dyDescent="0.25"/>
    <row r="454" ht="29.25" customHeight="1" x14ac:dyDescent="0.25"/>
    <row r="455" ht="21" customHeight="1" x14ac:dyDescent="0.25"/>
    <row r="458" ht="24" customHeight="1" x14ac:dyDescent="0.25"/>
    <row r="462" ht="18" customHeight="1" x14ac:dyDescent="0.25"/>
    <row r="463" ht="19.5" customHeight="1" x14ac:dyDescent="0.25"/>
    <row r="470" ht="26.25" customHeight="1" x14ac:dyDescent="0.25"/>
    <row r="474" ht="33" customHeight="1" x14ac:dyDescent="0.25"/>
    <row r="477" ht="21.75" customHeight="1" x14ac:dyDescent="0.25"/>
    <row r="478" ht="30.75" customHeight="1" x14ac:dyDescent="0.25"/>
    <row r="479" ht="20.25" customHeight="1" x14ac:dyDescent="0.25"/>
    <row r="482" ht="33.75" customHeight="1" x14ac:dyDescent="0.25"/>
    <row r="485" ht="21" customHeight="1" x14ac:dyDescent="0.25"/>
    <row r="487" ht="18.75" customHeight="1" x14ac:dyDescent="0.25"/>
    <row r="490" ht="20.25" customHeight="1" x14ac:dyDescent="0.25"/>
    <row r="510" ht="21.75" customHeight="1" x14ac:dyDescent="0.25"/>
    <row r="643" ht="23.25" customHeight="1" x14ac:dyDescent="0.25"/>
    <row r="645" ht="16.5" customHeight="1" x14ac:dyDescent="0.25"/>
  </sheetData>
  <mergeCells count="10">
    <mergeCell ref="A27:B27"/>
    <mergeCell ref="A25:B25"/>
    <mergeCell ref="A26:B26"/>
    <mergeCell ref="A20:E20"/>
    <mergeCell ref="A21:E21"/>
    <mergeCell ref="A23:A24"/>
    <mergeCell ref="B23:B24"/>
    <mergeCell ref="C23:C24"/>
    <mergeCell ref="D23:D24"/>
    <mergeCell ref="E23:E24"/>
  </mergeCells>
  <pageMargins left="0.70866141732283472" right="0.70866141732283472" top="0.74803149606299213" bottom="0.74803149606299213" header="0.31496062992125984" footer="0.31496062992125984"/>
  <pageSetup paperSize="9" scale="65" firstPageNumber="110" orientation="portrait" useFirstPageNumber="1" r:id="rId1"/>
  <headerFooter>
    <oddFooter>Страница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8"/>
  <sheetViews>
    <sheetView view="pageBreakPreview" zoomScaleNormal="100" zoomScaleSheetLayoutView="100" workbookViewId="0">
      <selection activeCell="B11" sqref="B11:C11"/>
    </sheetView>
  </sheetViews>
  <sheetFormatPr defaultColWidth="8.7109375" defaultRowHeight="12.75" x14ac:dyDescent="0.2"/>
  <cols>
    <col min="1" max="1" width="42.28515625" style="28" customWidth="1"/>
    <col min="2" max="2" width="12.7109375" style="28" customWidth="1"/>
    <col min="3" max="3" width="27.140625" style="28" customWidth="1"/>
    <col min="4" max="4" width="15.7109375" style="29" hidden="1" customWidth="1"/>
    <col min="5" max="5" width="15.7109375" style="28" hidden="1" customWidth="1"/>
    <col min="6" max="6" width="26.7109375" style="28" customWidth="1"/>
    <col min="7" max="7" width="8.7109375" style="28"/>
    <col min="8" max="8" width="21.5703125" style="28" customWidth="1"/>
    <col min="9" max="9" width="11.28515625" style="28" customWidth="1"/>
    <col min="10" max="256" width="8.7109375" style="28"/>
    <col min="257" max="257" width="42.28515625" style="28" customWidth="1"/>
    <col min="258" max="258" width="12.7109375" style="28" customWidth="1"/>
    <col min="259" max="259" width="27.140625" style="28" customWidth="1"/>
    <col min="260" max="261" width="0" style="28" hidden="1" customWidth="1"/>
    <col min="262" max="262" width="24.28515625" style="28" customWidth="1"/>
    <col min="263" max="263" width="8.7109375" style="28"/>
    <col min="264" max="264" width="21.5703125" style="28" customWidth="1"/>
    <col min="265" max="265" width="11.28515625" style="28" customWidth="1"/>
    <col min="266" max="512" width="8.7109375" style="28"/>
    <col min="513" max="513" width="42.28515625" style="28" customWidth="1"/>
    <col min="514" max="514" width="12.7109375" style="28" customWidth="1"/>
    <col min="515" max="515" width="27.140625" style="28" customWidth="1"/>
    <col min="516" max="517" width="0" style="28" hidden="1" customWidth="1"/>
    <col min="518" max="518" width="24.28515625" style="28" customWidth="1"/>
    <col min="519" max="519" width="8.7109375" style="28"/>
    <col min="520" max="520" width="21.5703125" style="28" customWidth="1"/>
    <col min="521" max="521" width="11.28515625" style="28" customWidth="1"/>
    <col min="522" max="768" width="8.7109375" style="28"/>
    <col min="769" max="769" width="42.28515625" style="28" customWidth="1"/>
    <col min="770" max="770" width="12.7109375" style="28" customWidth="1"/>
    <col min="771" max="771" width="27.140625" style="28" customWidth="1"/>
    <col min="772" max="773" width="0" style="28" hidden="1" customWidth="1"/>
    <col min="774" max="774" width="24.28515625" style="28" customWidth="1"/>
    <col min="775" max="775" width="8.7109375" style="28"/>
    <col min="776" max="776" width="21.5703125" style="28" customWidth="1"/>
    <col min="777" max="777" width="11.28515625" style="28" customWidth="1"/>
    <col min="778" max="1024" width="8.7109375" style="28"/>
    <col min="1025" max="1025" width="42.28515625" style="28" customWidth="1"/>
    <col min="1026" max="1026" width="12.7109375" style="28" customWidth="1"/>
    <col min="1027" max="1027" width="27.140625" style="28" customWidth="1"/>
    <col min="1028" max="1029" width="0" style="28" hidden="1" customWidth="1"/>
    <col min="1030" max="1030" width="24.28515625" style="28" customWidth="1"/>
    <col min="1031" max="1031" width="8.7109375" style="28"/>
    <col min="1032" max="1032" width="21.5703125" style="28" customWidth="1"/>
    <col min="1033" max="1033" width="11.28515625" style="28" customWidth="1"/>
    <col min="1034" max="1280" width="8.7109375" style="28"/>
    <col min="1281" max="1281" width="42.28515625" style="28" customWidth="1"/>
    <col min="1282" max="1282" width="12.7109375" style="28" customWidth="1"/>
    <col min="1283" max="1283" width="27.140625" style="28" customWidth="1"/>
    <col min="1284" max="1285" width="0" style="28" hidden="1" customWidth="1"/>
    <col min="1286" max="1286" width="24.28515625" style="28" customWidth="1"/>
    <col min="1287" max="1287" width="8.7109375" style="28"/>
    <col min="1288" max="1288" width="21.5703125" style="28" customWidth="1"/>
    <col min="1289" max="1289" width="11.28515625" style="28" customWidth="1"/>
    <col min="1290" max="1536" width="8.7109375" style="28"/>
    <col min="1537" max="1537" width="42.28515625" style="28" customWidth="1"/>
    <col min="1538" max="1538" width="12.7109375" style="28" customWidth="1"/>
    <col min="1539" max="1539" width="27.140625" style="28" customWidth="1"/>
    <col min="1540" max="1541" width="0" style="28" hidden="1" customWidth="1"/>
    <col min="1542" max="1542" width="24.28515625" style="28" customWidth="1"/>
    <col min="1543" max="1543" width="8.7109375" style="28"/>
    <col min="1544" max="1544" width="21.5703125" style="28" customWidth="1"/>
    <col min="1545" max="1545" width="11.28515625" style="28" customWidth="1"/>
    <col min="1546" max="1792" width="8.7109375" style="28"/>
    <col min="1793" max="1793" width="42.28515625" style="28" customWidth="1"/>
    <col min="1794" max="1794" width="12.7109375" style="28" customWidth="1"/>
    <col min="1795" max="1795" width="27.140625" style="28" customWidth="1"/>
    <col min="1796" max="1797" width="0" style="28" hidden="1" customWidth="1"/>
    <col min="1798" max="1798" width="24.28515625" style="28" customWidth="1"/>
    <col min="1799" max="1799" width="8.7109375" style="28"/>
    <col min="1800" max="1800" width="21.5703125" style="28" customWidth="1"/>
    <col min="1801" max="1801" width="11.28515625" style="28" customWidth="1"/>
    <col min="1802" max="2048" width="8.7109375" style="28"/>
    <col min="2049" max="2049" width="42.28515625" style="28" customWidth="1"/>
    <col min="2050" max="2050" width="12.7109375" style="28" customWidth="1"/>
    <col min="2051" max="2051" width="27.140625" style="28" customWidth="1"/>
    <col min="2052" max="2053" width="0" style="28" hidden="1" customWidth="1"/>
    <col min="2054" max="2054" width="24.28515625" style="28" customWidth="1"/>
    <col min="2055" max="2055" width="8.7109375" style="28"/>
    <col min="2056" max="2056" width="21.5703125" style="28" customWidth="1"/>
    <col min="2057" max="2057" width="11.28515625" style="28" customWidth="1"/>
    <col min="2058" max="2304" width="8.7109375" style="28"/>
    <col min="2305" max="2305" width="42.28515625" style="28" customWidth="1"/>
    <col min="2306" max="2306" width="12.7109375" style="28" customWidth="1"/>
    <col min="2307" max="2307" width="27.140625" style="28" customWidth="1"/>
    <col min="2308" max="2309" width="0" style="28" hidden="1" customWidth="1"/>
    <col min="2310" max="2310" width="24.28515625" style="28" customWidth="1"/>
    <col min="2311" max="2311" width="8.7109375" style="28"/>
    <col min="2312" max="2312" width="21.5703125" style="28" customWidth="1"/>
    <col min="2313" max="2313" width="11.28515625" style="28" customWidth="1"/>
    <col min="2314" max="2560" width="8.7109375" style="28"/>
    <col min="2561" max="2561" width="42.28515625" style="28" customWidth="1"/>
    <col min="2562" max="2562" width="12.7109375" style="28" customWidth="1"/>
    <col min="2563" max="2563" width="27.140625" style="28" customWidth="1"/>
    <col min="2564" max="2565" width="0" style="28" hidden="1" customWidth="1"/>
    <col min="2566" max="2566" width="24.28515625" style="28" customWidth="1"/>
    <col min="2567" max="2567" width="8.7109375" style="28"/>
    <col min="2568" max="2568" width="21.5703125" style="28" customWidth="1"/>
    <col min="2569" max="2569" width="11.28515625" style="28" customWidth="1"/>
    <col min="2570" max="2816" width="8.7109375" style="28"/>
    <col min="2817" max="2817" width="42.28515625" style="28" customWidth="1"/>
    <col min="2818" max="2818" width="12.7109375" style="28" customWidth="1"/>
    <col min="2819" max="2819" width="27.140625" style="28" customWidth="1"/>
    <col min="2820" max="2821" width="0" style="28" hidden="1" customWidth="1"/>
    <col min="2822" max="2822" width="24.28515625" style="28" customWidth="1"/>
    <col min="2823" max="2823" width="8.7109375" style="28"/>
    <col min="2824" max="2824" width="21.5703125" style="28" customWidth="1"/>
    <col min="2825" max="2825" width="11.28515625" style="28" customWidth="1"/>
    <col min="2826" max="3072" width="8.7109375" style="28"/>
    <col min="3073" max="3073" width="42.28515625" style="28" customWidth="1"/>
    <col min="3074" max="3074" width="12.7109375" style="28" customWidth="1"/>
    <col min="3075" max="3075" width="27.140625" style="28" customWidth="1"/>
    <col min="3076" max="3077" width="0" style="28" hidden="1" customWidth="1"/>
    <col min="3078" max="3078" width="24.28515625" style="28" customWidth="1"/>
    <col min="3079" max="3079" width="8.7109375" style="28"/>
    <col min="3080" max="3080" width="21.5703125" style="28" customWidth="1"/>
    <col min="3081" max="3081" width="11.28515625" style="28" customWidth="1"/>
    <col min="3082" max="3328" width="8.7109375" style="28"/>
    <col min="3329" max="3329" width="42.28515625" style="28" customWidth="1"/>
    <col min="3330" max="3330" width="12.7109375" style="28" customWidth="1"/>
    <col min="3331" max="3331" width="27.140625" style="28" customWidth="1"/>
    <col min="3332" max="3333" width="0" style="28" hidden="1" customWidth="1"/>
    <col min="3334" max="3334" width="24.28515625" style="28" customWidth="1"/>
    <col min="3335" max="3335" width="8.7109375" style="28"/>
    <col min="3336" max="3336" width="21.5703125" style="28" customWidth="1"/>
    <col min="3337" max="3337" width="11.28515625" style="28" customWidth="1"/>
    <col min="3338" max="3584" width="8.7109375" style="28"/>
    <col min="3585" max="3585" width="42.28515625" style="28" customWidth="1"/>
    <col min="3586" max="3586" width="12.7109375" style="28" customWidth="1"/>
    <col min="3587" max="3587" width="27.140625" style="28" customWidth="1"/>
    <col min="3588" max="3589" width="0" style="28" hidden="1" customWidth="1"/>
    <col min="3590" max="3590" width="24.28515625" style="28" customWidth="1"/>
    <col min="3591" max="3591" width="8.7109375" style="28"/>
    <col min="3592" max="3592" width="21.5703125" style="28" customWidth="1"/>
    <col min="3593" max="3593" width="11.28515625" style="28" customWidth="1"/>
    <col min="3594" max="3840" width="8.7109375" style="28"/>
    <col min="3841" max="3841" width="42.28515625" style="28" customWidth="1"/>
    <col min="3842" max="3842" width="12.7109375" style="28" customWidth="1"/>
    <col min="3843" max="3843" width="27.140625" style="28" customWidth="1"/>
    <col min="3844" max="3845" width="0" style="28" hidden="1" customWidth="1"/>
    <col min="3846" max="3846" width="24.28515625" style="28" customWidth="1"/>
    <col min="3847" max="3847" width="8.7109375" style="28"/>
    <col min="3848" max="3848" width="21.5703125" style="28" customWidth="1"/>
    <col min="3849" max="3849" width="11.28515625" style="28" customWidth="1"/>
    <col min="3850" max="4096" width="8.7109375" style="28"/>
    <col min="4097" max="4097" width="42.28515625" style="28" customWidth="1"/>
    <col min="4098" max="4098" width="12.7109375" style="28" customWidth="1"/>
    <col min="4099" max="4099" width="27.140625" style="28" customWidth="1"/>
    <col min="4100" max="4101" width="0" style="28" hidden="1" customWidth="1"/>
    <col min="4102" max="4102" width="24.28515625" style="28" customWidth="1"/>
    <col min="4103" max="4103" width="8.7109375" style="28"/>
    <col min="4104" max="4104" width="21.5703125" style="28" customWidth="1"/>
    <col min="4105" max="4105" width="11.28515625" style="28" customWidth="1"/>
    <col min="4106" max="4352" width="8.7109375" style="28"/>
    <col min="4353" max="4353" width="42.28515625" style="28" customWidth="1"/>
    <col min="4354" max="4354" width="12.7109375" style="28" customWidth="1"/>
    <col min="4355" max="4355" width="27.140625" style="28" customWidth="1"/>
    <col min="4356" max="4357" width="0" style="28" hidden="1" customWidth="1"/>
    <col min="4358" max="4358" width="24.28515625" style="28" customWidth="1"/>
    <col min="4359" max="4359" width="8.7109375" style="28"/>
    <col min="4360" max="4360" width="21.5703125" style="28" customWidth="1"/>
    <col min="4361" max="4361" width="11.28515625" style="28" customWidth="1"/>
    <col min="4362" max="4608" width="8.7109375" style="28"/>
    <col min="4609" max="4609" width="42.28515625" style="28" customWidth="1"/>
    <col min="4610" max="4610" width="12.7109375" style="28" customWidth="1"/>
    <col min="4611" max="4611" width="27.140625" style="28" customWidth="1"/>
    <col min="4612" max="4613" width="0" style="28" hidden="1" customWidth="1"/>
    <col min="4614" max="4614" width="24.28515625" style="28" customWidth="1"/>
    <col min="4615" max="4615" width="8.7109375" style="28"/>
    <col min="4616" max="4616" width="21.5703125" style="28" customWidth="1"/>
    <col min="4617" max="4617" width="11.28515625" style="28" customWidth="1"/>
    <col min="4618" max="4864" width="8.7109375" style="28"/>
    <col min="4865" max="4865" width="42.28515625" style="28" customWidth="1"/>
    <col min="4866" max="4866" width="12.7109375" style="28" customWidth="1"/>
    <col min="4867" max="4867" width="27.140625" style="28" customWidth="1"/>
    <col min="4868" max="4869" width="0" style="28" hidden="1" customWidth="1"/>
    <col min="4870" max="4870" width="24.28515625" style="28" customWidth="1"/>
    <col min="4871" max="4871" width="8.7109375" style="28"/>
    <col min="4872" max="4872" width="21.5703125" style="28" customWidth="1"/>
    <col min="4873" max="4873" width="11.28515625" style="28" customWidth="1"/>
    <col min="4874" max="5120" width="8.7109375" style="28"/>
    <col min="5121" max="5121" width="42.28515625" style="28" customWidth="1"/>
    <col min="5122" max="5122" width="12.7109375" style="28" customWidth="1"/>
    <col min="5123" max="5123" width="27.140625" style="28" customWidth="1"/>
    <col min="5124" max="5125" width="0" style="28" hidden="1" customWidth="1"/>
    <col min="5126" max="5126" width="24.28515625" style="28" customWidth="1"/>
    <col min="5127" max="5127" width="8.7109375" style="28"/>
    <col min="5128" max="5128" width="21.5703125" style="28" customWidth="1"/>
    <col min="5129" max="5129" width="11.28515625" style="28" customWidth="1"/>
    <col min="5130" max="5376" width="8.7109375" style="28"/>
    <col min="5377" max="5377" width="42.28515625" style="28" customWidth="1"/>
    <col min="5378" max="5378" width="12.7109375" style="28" customWidth="1"/>
    <col min="5379" max="5379" width="27.140625" style="28" customWidth="1"/>
    <col min="5380" max="5381" width="0" style="28" hidden="1" customWidth="1"/>
    <col min="5382" max="5382" width="24.28515625" style="28" customWidth="1"/>
    <col min="5383" max="5383" width="8.7109375" style="28"/>
    <col min="5384" max="5384" width="21.5703125" style="28" customWidth="1"/>
    <col min="5385" max="5385" width="11.28515625" style="28" customWidth="1"/>
    <col min="5386" max="5632" width="8.7109375" style="28"/>
    <col min="5633" max="5633" width="42.28515625" style="28" customWidth="1"/>
    <col min="5634" max="5634" width="12.7109375" style="28" customWidth="1"/>
    <col min="5635" max="5635" width="27.140625" style="28" customWidth="1"/>
    <col min="5636" max="5637" width="0" style="28" hidden="1" customWidth="1"/>
    <col min="5638" max="5638" width="24.28515625" style="28" customWidth="1"/>
    <col min="5639" max="5639" width="8.7109375" style="28"/>
    <col min="5640" max="5640" width="21.5703125" style="28" customWidth="1"/>
    <col min="5641" max="5641" width="11.28515625" style="28" customWidth="1"/>
    <col min="5642" max="5888" width="8.7109375" style="28"/>
    <col min="5889" max="5889" width="42.28515625" style="28" customWidth="1"/>
    <col min="5890" max="5890" width="12.7109375" style="28" customWidth="1"/>
    <col min="5891" max="5891" width="27.140625" style="28" customWidth="1"/>
    <col min="5892" max="5893" width="0" style="28" hidden="1" customWidth="1"/>
    <col min="5894" max="5894" width="24.28515625" style="28" customWidth="1"/>
    <col min="5895" max="5895" width="8.7109375" style="28"/>
    <col min="5896" max="5896" width="21.5703125" style="28" customWidth="1"/>
    <col min="5897" max="5897" width="11.28515625" style="28" customWidth="1"/>
    <col min="5898" max="6144" width="8.7109375" style="28"/>
    <col min="6145" max="6145" width="42.28515625" style="28" customWidth="1"/>
    <col min="6146" max="6146" width="12.7109375" style="28" customWidth="1"/>
    <col min="6147" max="6147" width="27.140625" style="28" customWidth="1"/>
    <col min="6148" max="6149" width="0" style="28" hidden="1" customWidth="1"/>
    <col min="6150" max="6150" width="24.28515625" style="28" customWidth="1"/>
    <col min="6151" max="6151" width="8.7109375" style="28"/>
    <col min="6152" max="6152" width="21.5703125" style="28" customWidth="1"/>
    <col min="6153" max="6153" width="11.28515625" style="28" customWidth="1"/>
    <col min="6154" max="6400" width="8.7109375" style="28"/>
    <col min="6401" max="6401" width="42.28515625" style="28" customWidth="1"/>
    <col min="6402" max="6402" width="12.7109375" style="28" customWidth="1"/>
    <col min="6403" max="6403" width="27.140625" style="28" customWidth="1"/>
    <col min="6404" max="6405" width="0" style="28" hidden="1" customWidth="1"/>
    <col min="6406" max="6406" width="24.28515625" style="28" customWidth="1"/>
    <col min="6407" max="6407" width="8.7109375" style="28"/>
    <col min="6408" max="6408" width="21.5703125" style="28" customWidth="1"/>
    <col min="6409" max="6409" width="11.28515625" style="28" customWidth="1"/>
    <col min="6410" max="6656" width="8.7109375" style="28"/>
    <col min="6657" max="6657" width="42.28515625" style="28" customWidth="1"/>
    <col min="6658" max="6658" width="12.7109375" style="28" customWidth="1"/>
    <col min="6659" max="6659" width="27.140625" style="28" customWidth="1"/>
    <col min="6660" max="6661" width="0" style="28" hidden="1" customWidth="1"/>
    <col min="6662" max="6662" width="24.28515625" style="28" customWidth="1"/>
    <col min="6663" max="6663" width="8.7109375" style="28"/>
    <col min="6664" max="6664" width="21.5703125" style="28" customWidth="1"/>
    <col min="6665" max="6665" width="11.28515625" style="28" customWidth="1"/>
    <col min="6666" max="6912" width="8.7109375" style="28"/>
    <col min="6913" max="6913" width="42.28515625" style="28" customWidth="1"/>
    <col min="6914" max="6914" width="12.7109375" style="28" customWidth="1"/>
    <col min="6915" max="6915" width="27.140625" style="28" customWidth="1"/>
    <col min="6916" max="6917" width="0" style="28" hidden="1" customWidth="1"/>
    <col min="6918" max="6918" width="24.28515625" style="28" customWidth="1"/>
    <col min="6919" max="6919" width="8.7109375" style="28"/>
    <col min="6920" max="6920" width="21.5703125" style="28" customWidth="1"/>
    <col min="6921" max="6921" width="11.28515625" style="28" customWidth="1"/>
    <col min="6922" max="7168" width="8.7109375" style="28"/>
    <col min="7169" max="7169" width="42.28515625" style="28" customWidth="1"/>
    <col min="7170" max="7170" width="12.7109375" style="28" customWidth="1"/>
    <col min="7171" max="7171" width="27.140625" style="28" customWidth="1"/>
    <col min="7172" max="7173" width="0" style="28" hidden="1" customWidth="1"/>
    <col min="7174" max="7174" width="24.28515625" style="28" customWidth="1"/>
    <col min="7175" max="7175" width="8.7109375" style="28"/>
    <col min="7176" max="7176" width="21.5703125" style="28" customWidth="1"/>
    <col min="7177" max="7177" width="11.28515625" style="28" customWidth="1"/>
    <col min="7178" max="7424" width="8.7109375" style="28"/>
    <col min="7425" max="7425" width="42.28515625" style="28" customWidth="1"/>
    <col min="7426" max="7426" width="12.7109375" style="28" customWidth="1"/>
    <col min="7427" max="7427" width="27.140625" style="28" customWidth="1"/>
    <col min="7428" max="7429" width="0" style="28" hidden="1" customWidth="1"/>
    <col min="7430" max="7430" width="24.28515625" style="28" customWidth="1"/>
    <col min="7431" max="7431" width="8.7109375" style="28"/>
    <col min="7432" max="7432" width="21.5703125" style="28" customWidth="1"/>
    <col min="7433" max="7433" width="11.28515625" style="28" customWidth="1"/>
    <col min="7434" max="7680" width="8.7109375" style="28"/>
    <col min="7681" max="7681" width="42.28515625" style="28" customWidth="1"/>
    <col min="7682" max="7682" width="12.7109375" style="28" customWidth="1"/>
    <col min="7683" max="7683" width="27.140625" style="28" customWidth="1"/>
    <col min="7684" max="7685" width="0" style="28" hidden="1" customWidth="1"/>
    <col min="7686" max="7686" width="24.28515625" style="28" customWidth="1"/>
    <col min="7687" max="7687" width="8.7109375" style="28"/>
    <col min="7688" max="7688" width="21.5703125" style="28" customWidth="1"/>
    <col min="7689" max="7689" width="11.28515625" style="28" customWidth="1"/>
    <col min="7690" max="7936" width="8.7109375" style="28"/>
    <col min="7937" max="7937" width="42.28515625" style="28" customWidth="1"/>
    <col min="7938" max="7938" width="12.7109375" style="28" customWidth="1"/>
    <col min="7939" max="7939" width="27.140625" style="28" customWidth="1"/>
    <col min="7940" max="7941" width="0" style="28" hidden="1" customWidth="1"/>
    <col min="7942" max="7942" width="24.28515625" style="28" customWidth="1"/>
    <col min="7943" max="7943" width="8.7109375" style="28"/>
    <col min="7944" max="7944" width="21.5703125" style="28" customWidth="1"/>
    <col min="7945" max="7945" width="11.28515625" style="28" customWidth="1"/>
    <col min="7946" max="8192" width="8.7109375" style="28"/>
    <col min="8193" max="8193" width="42.28515625" style="28" customWidth="1"/>
    <col min="8194" max="8194" width="12.7109375" style="28" customWidth="1"/>
    <col min="8195" max="8195" width="27.140625" style="28" customWidth="1"/>
    <col min="8196" max="8197" width="0" style="28" hidden="1" customWidth="1"/>
    <col min="8198" max="8198" width="24.28515625" style="28" customWidth="1"/>
    <col min="8199" max="8199" width="8.7109375" style="28"/>
    <col min="8200" max="8200" width="21.5703125" style="28" customWidth="1"/>
    <col min="8201" max="8201" width="11.28515625" style="28" customWidth="1"/>
    <col min="8202" max="8448" width="8.7109375" style="28"/>
    <col min="8449" max="8449" width="42.28515625" style="28" customWidth="1"/>
    <col min="8450" max="8450" width="12.7109375" style="28" customWidth="1"/>
    <col min="8451" max="8451" width="27.140625" style="28" customWidth="1"/>
    <col min="8452" max="8453" width="0" style="28" hidden="1" customWidth="1"/>
    <col min="8454" max="8454" width="24.28515625" style="28" customWidth="1"/>
    <col min="8455" max="8455" width="8.7109375" style="28"/>
    <col min="8456" max="8456" width="21.5703125" style="28" customWidth="1"/>
    <col min="8457" max="8457" width="11.28515625" style="28" customWidth="1"/>
    <col min="8458" max="8704" width="8.7109375" style="28"/>
    <col min="8705" max="8705" width="42.28515625" style="28" customWidth="1"/>
    <col min="8706" max="8706" width="12.7109375" style="28" customWidth="1"/>
    <col min="8707" max="8707" width="27.140625" style="28" customWidth="1"/>
    <col min="8708" max="8709" width="0" style="28" hidden="1" customWidth="1"/>
    <col min="8710" max="8710" width="24.28515625" style="28" customWidth="1"/>
    <col min="8711" max="8711" width="8.7109375" style="28"/>
    <col min="8712" max="8712" width="21.5703125" style="28" customWidth="1"/>
    <col min="8713" max="8713" width="11.28515625" style="28" customWidth="1"/>
    <col min="8714" max="8960" width="8.7109375" style="28"/>
    <col min="8961" max="8961" width="42.28515625" style="28" customWidth="1"/>
    <col min="8962" max="8962" width="12.7109375" style="28" customWidth="1"/>
    <col min="8963" max="8963" width="27.140625" style="28" customWidth="1"/>
    <col min="8964" max="8965" width="0" style="28" hidden="1" customWidth="1"/>
    <col min="8966" max="8966" width="24.28515625" style="28" customWidth="1"/>
    <col min="8967" max="8967" width="8.7109375" style="28"/>
    <col min="8968" max="8968" width="21.5703125" style="28" customWidth="1"/>
    <col min="8969" max="8969" width="11.28515625" style="28" customWidth="1"/>
    <col min="8970" max="9216" width="8.7109375" style="28"/>
    <col min="9217" max="9217" width="42.28515625" style="28" customWidth="1"/>
    <col min="9218" max="9218" width="12.7109375" style="28" customWidth="1"/>
    <col min="9219" max="9219" width="27.140625" style="28" customWidth="1"/>
    <col min="9220" max="9221" width="0" style="28" hidden="1" customWidth="1"/>
    <col min="9222" max="9222" width="24.28515625" style="28" customWidth="1"/>
    <col min="9223" max="9223" width="8.7109375" style="28"/>
    <col min="9224" max="9224" width="21.5703125" style="28" customWidth="1"/>
    <col min="9225" max="9225" width="11.28515625" style="28" customWidth="1"/>
    <col min="9226" max="9472" width="8.7109375" style="28"/>
    <col min="9473" max="9473" width="42.28515625" style="28" customWidth="1"/>
    <col min="9474" max="9474" width="12.7109375" style="28" customWidth="1"/>
    <col min="9475" max="9475" width="27.140625" style="28" customWidth="1"/>
    <col min="9476" max="9477" width="0" style="28" hidden="1" customWidth="1"/>
    <col min="9478" max="9478" width="24.28515625" style="28" customWidth="1"/>
    <col min="9479" max="9479" width="8.7109375" style="28"/>
    <col min="9480" max="9480" width="21.5703125" style="28" customWidth="1"/>
    <col min="9481" max="9481" width="11.28515625" style="28" customWidth="1"/>
    <col min="9482" max="9728" width="8.7109375" style="28"/>
    <col min="9729" max="9729" width="42.28515625" style="28" customWidth="1"/>
    <col min="9730" max="9730" width="12.7109375" style="28" customWidth="1"/>
    <col min="9731" max="9731" width="27.140625" style="28" customWidth="1"/>
    <col min="9732" max="9733" width="0" style="28" hidden="1" customWidth="1"/>
    <col min="9734" max="9734" width="24.28515625" style="28" customWidth="1"/>
    <col min="9735" max="9735" width="8.7109375" style="28"/>
    <col min="9736" max="9736" width="21.5703125" style="28" customWidth="1"/>
    <col min="9737" max="9737" width="11.28515625" style="28" customWidth="1"/>
    <col min="9738" max="9984" width="8.7109375" style="28"/>
    <col min="9985" max="9985" width="42.28515625" style="28" customWidth="1"/>
    <col min="9986" max="9986" width="12.7109375" style="28" customWidth="1"/>
    <col min="9987" max="9987" width="27.140625" style="28" customWidth="1"/>
    <col min="9988" max="9989" width="0" style="28" hidden="1" customWidth="1"/>
    <col min="9990" max="9990" width="24.28515625" style="28" customWidth="1"/>
    <col min="9991" max="9991" width="8.7109375" style="28"/>
    <col min="9992" max="9992" width="21.5703125" style="28" customWidth="1"/>
    <col min="9993" max="9993" width="11.28515625" style="28" customWidth="1"/>
    <col min="9994" max="10240" width="8.7109375" style="28"/>
    <col min="10241" max="10241" width="42.28515625" style="28" customWidth="1"/>
    <col min="10242" max="10242" width="12.7109375" style="28" customWidth="1"/>
    <col min="10243" max="10243" width="27.140625" style="28" customWidth="1"/>
    <col min="10244" max="10245" width="0" style="28" hidden="1" customWidth="1"/>
    <col min="10246" max="10246" width="24.28515625" style="28" customWidth="1"/>
    <col min="10247" max="10247" width="8.7109375" style="28"/>
    <col min="10248" max="10248" width="21.5703125" style="28" customWidth="1"/>
    <col min="10249" max="10249" width="11.28515625" style="28" customWidth="1"/>
    <col min="10250" max="10496" width="8.7109375" style="28"/>
    <col min="10497" max="10497" width="42.28515625" style="28" customWidth="1"/>
    <col min="10498" max="10498" width="12.7109375" style="28" customWidth="1"/>
    <col min="10499" max="10499" width="27.140625" style="28" customWidth="1"/>
    <col min="10500" max="10501" width="0" style="28" hidden="1" customWidth="1"/>
    <col min="10502" max="10502" width="24.28515625" style="28" customWidth="1"/>
    <col min="10503" max="10503" width="8.7109375" style="28"/>
    <col min="10504" max="10504" width="21.5703125" style="28" customWidth="1"/>
    <col min="10505" max="10505" width="11.28515625" style="28" customWidth="1"/>
    <col min="10506" max="10752" width="8.7109375" style="28"/>
    <col min="10753" max="10753" width="42.28515625" style="28" customWidth="1"/>
    <col min="10754" max="10754" width="12.7109375" style="28" customWidth="1"/>
    <col min="10755" max="10755" width="27.140625" style="28" customWidth="1"/>
    <col min="10756" max="10757" width="0" style="28" hidden="1" customWidth="1"/>
    <col min="10758" max="10758" width="24.28515625" style="28" customWidth="1"/>
    <col min="10759" max="10759" width="8.7109375" style="28"/>
    <col min="10760" max="10760" width="21.5703125" style="28" customWidth="1"/>
    <col min="10761" max="10761" width="11.28515625" style="28" customWidth="1"/>
    <col min="10762" max="11008" width="8.7109375" style="28"/>
    <col min="11009" max="11009" width="42.28515625" style="28" customWidth="1"/>
    <col min="11010" max="11010" width="12.7109375" style="28" customWidth="1"/>
    <col min="11011" max="11011" width="27.140625" style="28" customWidth="1"/>
    <col min="11012" max="11013" width="0" style="28" hidden="1" customWidth="1"/>
    <col min="11014" max="11014" width="24.28515625" style="28" customWidth="1"/>
    <col min="11015" max="11015" width="8.7109375" style="28"/>
    <col min="11016" max="11016" width="21.5703125" style="28" customWidth="1"/>
    <col min="11017" max="11017" width="11.28515625" style="28" customWidth="1"/>
    <col min="11018" max="11264" width="8.7109375" style="28"/>
    <col min="11265" max="11265" width="42.28515625" style="28" customWidth="1"/>
    <col min="11266" max="11266" width="12.7109375" style="28" customWidth="1"/>
    <col min="11267" max="11267" width="27.140625" style="28" customWidth="1"/>
    <col min="11268" max="11269" width="0" style="28" hidden="1" customWidth="1"/>
    <col min="11270" max="11270" width="24.28515625" style="28" customWidth="1"/>
    <col min="11271" max="11271" width="8.7109375" style="28"/>
    <col min="11272" max="11272" width="21.5703125" style="28" customWidth="1"/>
    <col min="11273" max="11273" width="11.28515625" style="28" customWidth="1"/>
    <col min="11274" max="11520" width="8.7109375" style="28"/>
    <col min="11521" max="11521" width="42.28515625" style="28" customWidth="1"/>
    <col min="11522" max="11522" width="12.7109375" style="28" customWidth="1"/>
    <col min="11523" max="11523" width="27.140625" style="28" customWidth="1"/>
    <col min="11524" max="11525" width="0" style="28" hidden="1" customWidth="1"/>
    <col min="11526" max="11526" width="24.28515625" style="28" customWidth="1"/>
    <col min="11527" max="11527" width="8.7109375" style="28"/>
    <col min="11528" max="11528" width="21.5703125" style="28" customWidth="1"/>
    <col min="11529" max="11529" width="11.28515625" style="28" customWidth="1"/>
    <col min="11530" max="11776" width="8.7109375" style="28"/>
    <col min="11777" max="11777" width="42.28515625" style="28" customWidth="1"/>
    <col min="11778" max="11778" width="12.7109375" style="28" customWidth="1"/>
    <col min="11779" max="11779" width="27.140625" style="28" customWidth="1"/>
    <col min="11780" max="11781" width="0" style="28" hidden="1" customWidth="1"/>
    <col min="11782" max="11782" width="24.28515625" style="28" customWidth="1"/>
    <col min="11783" max="11783" width="8.7109375" style="28"/>
    <col min="11784" max="11784" width="21.5703125" style="28" customWidth="1"/>
    <col min="11785" max="11785" width="11.28515625" style="28" customWidth="1"/>
    <col min="11786" max="12032" width="8.7109375" style="28"/>
    <col min="12033" max="12033" width="42.28515625" style="28" customWidth="1"/>
    <col min="12034" max="12034" width="12.7109375" style="28" customWidth="1"/>
    <col min="12035" max="12035" width="27.140625" style="28" customWidth="1"/>
    <col min="12036" max="12037" width="0" style="28" hidden="1" customWidth="1"/>
    <col min="12038" max="12038" width="24.28515625" style="28" customWidth="1"/>
    <col min="12039" max="12039" width="8.7109375" style="28"/>
    <col min="12040" max="12040" width="21.5703125" style="28" customWidth="1"/>
    <col min="12041" max="12041" width="11.28515625" style="28" customWidth="1"/>
    <col min="12042" max="12288" width="8.7109375" style="28"/>
    <col min="12289" max="12289" width="42.28515625" style="28" customWidth="1"/>
    <col min="12290" max="12290" width="12.7109375" style="28" customWidth="1"/>
    <col min="12291" max="12291" width="27.140625" style="28" customWidth="1"/>
    <col min="12292" max="12293" width="0" style="28" hidden="1" customWidth="1"/>
    <col min="12294" max="12294" width="24.28515625" style="28" customWidth="1"/>
    <col min="12295" max="12295" width="8.7109375" style="28"/>
    <col min="12296" max="12296" width="21.5703125" style="28" customWidth="1"/>
    <col min="12297" max="12297" width="11.28515625" style="28" customWidth="1"/>
    <col min="12298" max="12544" width="8.7109375" style="28"/>
    <col min="12545" max="12545" width="42.28515625" style="28" customWidth="1"/>
    <col min="12546" max="12546" width="12.7109375" style="28" customWidth="1"/>
    <col min="12547" max="12547" width="27.140625" style="28" customWidth="1"/>
    <col min="12548" max="12549" width="0" style="28" hidden="1" customWidth="1"/>
    <col min="12550" max="12550" width="24.28515625" style="28" customWidth="1"/>
    <col min="12551" max="12551" width="8.7109375" style="28"/>
    <col min="12552" max="12552" width="21.5703125" style="28" customWidth="1"/>
    <col min="12553" max="12553" width="11.28515625" style="28" customWidth="1"/>
    <col min="12554" max="12800" width="8.7109375" style="28"/>
    <col min="12801" max="12801" width="42.28515625" style="28" customWidth="1"/>
    <col min="12802" max="12802" width="12.7109375" style="28" customWidth="1"/>
    <col min="12803" max="12803" width="27.140625" style="28" customWidth="1"/>
    <col min="12804" max="12805" width="0" style="28" hidden="1" customWidth="1"/>
    <col min="12806" max="12806" width="24.28515625" style="28" customWidth="1"/>
    <col min="12807" max="12807" width="8.7109375" style="28"/>
    <col min="12808" max="12808" width="21.5703125" style="28" customWidth="1"/>
    <col min="12809" max="12809" width="11.28515625" style="28" customWidth="1"/>
    <col min="12810" max="13056" width="8.7109375" style="28"/>
    <col min="13057" max="13057" width="42.28515625" style="28" customWidth="1"/>
    <col min="13058" max="13058" width="12.7109375" style="28" customWidth="1"/>
    <col min="13059" max="13059" width="27.140625" style="28" customWidth="1"/>
    <col min="13060" max="13061" width="0" style="28" hidden="1" customWidth="1"/>
    <col min="13062" max="13062" width="24.28515625" style="28" customWidth="1"/>
    <col min="13063" max="13063" width="8.7109375" style="28"/>
    <col min="13064" max="13064" width="21.5703125" style="28" customWidth="1"/>
    <col min="13065" max="13065" width="11.28515625" style="28" customWidth="1"/>
    <col min="13066" max="13312" width="8.7109375" style="28"/>
    <col min="13313" max="13313" width="42.28515625" style="28" customWidth="1"/>
    <col min="13314" max="13314" width="12.7109375" style="28" customWidth="1"/>
    <col min="13315" max="13315" width="27.140625" style="28" customWidth="1"/>
    <col min="13316" max="13317" width="0" style="28" hidden="1" customWidth="1"/>
    <col min="13318" max="13318" width="24.28515625" style="28" customWidth="1"/>
    <col min="13319" max="13319" width="8.7109375" style="28"/>
    <col min="13320" max="13320" width="21.5703125" style="28" customWidth="1"/>
    <col min="13321" max="13321" width="11.28515625" style="28" customWidth="1"/>
    <col min="13322" max="13568" width="8.7109375" style="28"/>
    <col min="13569" max="13569" width="42.28515625" style="28" customWidth="1"/>
    <col min="13570" max="13570" width="12.7109375" style="28" customWidth="1"/>
    <col min="13571" max="13571" width="27.140625" style="28" customWidth="1"/>
    <col min="13572" max="13573" width="0" style="28" hidden="1" customWidth="1"/>
    <col min="13574" max="13574" width="24.28515625" style="28" customWidth="1"/>
    <col min="13575" max="13575" width="8.7109375" style="28"/>
    <col min="13576" max="13576" width="21.5703125" style="28" customWidth="1"/>
    <col min="13577" max="13577" width="11.28515625" style="28" customWidth="1"/>
    <col min="13578" max="13824" width="8.7109375" style="28"/>
    <col min="13825" max="13825" width="42.28515625" style="28" customWidth="1"/>
    <col min="13826" max="13826" width="12.7109375" style="28" customWidth="1"/>
    <col min="13827" max="13827" width="27.140625" style="28" customWidth="1"/>
    <col min="13828" max="13829" width="0" style="28" hidden="1" customWidth="1"/>
    <col min="13830" max="13830" width="24.28515625" style="28" customWidth="1"/>
    <col min="13831" max="13831" width="8.7109375" style="28"/>
    <col min="13832" max="13832" width="21.5703125" style="28" customWidth="1"/>
    <col min="13833" max="13833" width="11.28515625" style="28" customWidth="1"/>
    <col min="13834" max="14080" width="8.7109375" style="28"/>
    <col min="14081" max="14081" width="42.28515625" style="28" customWidth="1"/>
    <col min="14082" max="14082" width="12.7109375" style="28" customWidth="1"/>
    <col min="14083" max="14083" width="27.140625" style="28" customWidth="1"/>
    <col min="14084" max="14085" width="0" style="28" hidden="1" customWidth="1"/>
    <col min="14086" max="14086" width="24.28515625" style="28" customWidth="1"/>
    <col min="14087" max="14087" width="8.7109375" style="28"/>
    <col min="14088" max="14088" width="21.5703125" style="28" customWidth="1"/>
    <col min="14089" max="14089" width="11.28515625" style="28" customWidth="1"/>
    <col min="14090" max="14336" width="8.7109375" style="28"/>
    <col min="14337" max="14337" width="42.28515625" style="28" customWidth="1"/>
    <col min="14338" max="14338" width="12.7109375" style="28" customWidth="1"/>
    <col min="14339" max="14339" width="27.140625" style="28" customWidth="1"/>
    <col min="14340" max="14341" width="0" style="28" hidden="1" customWidth="1"/>
    <col min="14342" max="14342" width="24.28515625" style="28" customWidth="1"/>
    <col min="14343" max="14343" width="8.7109375" style="28"/>
    <col min="14344" max="14344" width="21.5703125" style="28" customWidth="1"/>
    <col min="14345" max="14345" width="11.28515625" style="28" customWidth="1"/>
    <col min="14346" max="14592" width="8.7109375" style="28"/>
    <col min="14593" max="14593" width="42.28515625" style="28" customWidth="1"/>
    <col min="14594" max="14594" width="12.7109375" style="28" customWidth="1"/>
    <col min="14595" max="14595" width="27.140625" style="28" customWidth="1"/>
    <col min="14596" max="14597" width="0" style="28" hidden="1" customWidth="1"/>
    <col min="14598" max="14598" width="24.28515625" style="28" customWidth="1"/>
    <col min="14599" max="14599" width="8.7109375" style="28"/>
    <col min="14600" max="14600" width="21.5703125" style="28" customWidth="1"/>
    <col min="14601" max="14601" width="11.28515625" style="28" customWidth="1"/>
    <col min="14602" max="14848" width="8.7109375" style="28"/>
    <col min="14849" max="14849" width="42.28515625" style="28" customWidth="1"/>
    <col min="14850" max="14850" width="12.7109375" style="28" customWidth="1"/>
    <col min="14851" max="14851" width="27.140625" style="28" customWidth="1"/>
    <col min="14852" max="14853" width="0" style="28" hidden="1" customWidth="1"/>
    <col min="14854" max="14854" width="24.28515625" style="28" customWidth="1"/>
    <col min="14855" max="14855" width="8.7109375" style="28"/>
    <col min="14856" max="14856" width="21.5703125" style="28" customWidth="1"/>
    <col min="14857" max="14857" width="11.28515625" style="28" customWidth="1"/>
    <col min="14858" max="15104" width="8.7109375" style="28"/>
    <col min="15105" max="15105" width="42.28515625" style="28" customWidth="1"/>
    <col min="15106" max="15106" width="12.7109375" style="28" customWidth="1"/>
    <col min="15107" max="15107" width="27.140625" style="28" customWidth="1"/>
    <col min="15108" max="15109" width="0" style="28" hidden="1" customWidth="1"/>
    <col min="15110" max="15110" width="24.28515625" style="28" customWidth="1"/>
    <col min="15111" max="15111" width="8.7109375" style="28"/>
    <col min="15112" max="15112" width="21.5703125" style="28" customWidth="1"/>
    <col min="15113" max="15113" width="11.28515625" style="28" customWidth="1"/>
    <col min="15114" max="15360" width="8.7109375" style="28"/>
    <col min="15361" max="15361" width="42.28515625" style="28" customWidth="1"/>
    <col min="15362" max="15362" width="12.7109375" style="28" customWidth="1"/>
    <col min="15363" max="15363" width="27.140625" style="28" customWidth="1"/>
    <col min="15364" max="15365" width="0" style="28" hidden="1" customWidth="1"/>
    <col min="15366" max="15366" width="24.28515625" style="28" customWidth="1"/>
    <col min="15367" max="15367" width="8.7109375" style="28"/>
    <col min="15368" max="15368" width="21.5703125" style="28" customWidth="1"/>
    <col min="15369" max="15369" width="11.28515625" style="28" customWidth="1"/>
    <col min="15370" max="15616" width="8.7109375" style="28"/>
    <col min="15617" max="15617" width="42.28515625" style="28" customWidth="1"/>
    <col min="15618" max="15618" width="12.7109375" style="28" customWidth="1"/>
    <col min="15619" max="15619" width="27.140625" style="28" customWidth="1"/>
    <col min="15620" max="15621" width="0" style="28" hidden="1" customWidth="1"/>
    <col min="15622" max="15622" width="24.28515625" style="28" customWidth="1"/>
    <col min="15623" max="15623" width="8.7109375" style="28"/>
    <col min="15624" max="15624" width="21.5703125" style="28" customWidth="1"/>
    <col min="15625" max="15625" width="11.28515625" style="28" customWidth="1"/>
    <col min="15626" max="15872" width="8.7109375" style="28"/>
    <col min="15873" max="15873" width="42.28515625" style="28" customWidth="1"/>
    <col min="15874" max="15874" width="12.7109375" style="28" customWidth="1"/>
    <col min="15875" max="15875" width="27.140625" style="28" customWidth="1"/>
    <col min="15876" max="15877" width="0" style="28" hidden="1" customWidth="1"/>
    <col min="15878" max="15878" width="24.28515625" style="28" customWidth="1"/>
    <col min="15879" max="15879" width="8.7109375" style="28"/>
    <col min="15880" max="15880" width="21.5703125" style="28" customWidth="1"/>
    <col min="15881" max="15881" width="11.28515625" style="28" customWidth="1"/>
    <col min="15882" max="16128" width="8.7109375" style="28"/>
    <col min="16129" max="16129" width="42.28515625" style="28" customWidth="1"/>
    <col min="16130" max="16130" width="12.7109375" style="28" customWidth="1"/>
    <col min="16131" max="16131" width="27.140625" style="28" customWidth="1"/>
    <col min="16132" max="16133" width="0" style="28" hidden="1" customWidth="1"/>
    <col min="16134" max="16134" width="24.28515625" style="28" customWidth="1"/>
    <col min="16135" max="16135" width="8.7109375" style="28"/>
    <col min="16136" max="16136" width="21.5703125" style="28" customWidth="1"/>
    <col min="16137" max="16137" width="11.28515625" style="28" customWidth="1"/>
    <col min="16138" max="16384" width="8.7109375" style="28"/>
  </cols>
  <sheetData>
    <row r="1" spans="1:23" ht="15.75" x14ac:dyDescent="0.25">
      <c r="C1" s="405" t="s">
        <v>1568</v>
      </c>
      <c r="D1" s="405"/>
      <c r="E1" s="405"/>
      <c r="I1" s="30"/>
    </row>
    <row r="2" spans="1:23" ht="15.75" x14ac:dyDescent="0.25">
      <c r="C2" s="109" t="s">
        <v>1567</v>
      </c>
      <c r="D2" s="109"/>
      <c r="E2" s="109"/>
      <c r="I2" s="30"/>
    </row>
    <row r="3" spans="1:23" ht="15.75" x14ac:dyDescent="0.25">
      <c r="C3" s="109" t="s">
        <v>1566</v>
      </c>
      <c r="D3" s="109"/>
      <c r="E3" s="109"/>
      <c r="I3" s="30"/>
    </row>
    <row r="4" spans="1:23" ht="15.75" x14ac:dyDescent="0.25">
      <c r="F4" s="117"/>
      <c r="G4" s="117"/>
      <c r="H4" s="117"/>
      <c r="I4" s="30"/>
    </row>
    <row r="5" spans="1:23" ht="15.75" x14ac:dyDescent="0.25">
      <c r="F5" s="117"/>
      <c r="G5" s="117"/>
      <c r="H5" s="117"/>
      <c r="I5" s="30"/>
    </row>
    <row r="6" spans="1:23" ht="15.75" x14ac:dyDescent="0.25">
      <c r="A6" s="451" t="s">
        <v>501</v>
      </c>
      <c r="B6" s="451"/>
      <c r="C6" s="451"/>
      <c r="D6" s="451"/>
      <c r="E6" s="451"/>
      <c r="F6" s="451"/>
      <c r="I6" s="30"/>
    </row>
    <row r="7" spans="1:23" ht="14.25" x14ac:dyDescent="0.2">
      <c r="A7" s="451" t="s">
        <v>1488</v>
      </c>
      <c r="B7" s="451"/>
      <c r="C7" s="451"/>
      <c r="D7" s="451"/>
      <c r="E7" s="451"/>
      <c r="F7" s="451"/>
    </row>
    <row r="8" spans="1:23" ht="15.75" x14ac:dyDescent="0.25">
      <c r="A8" s="451" t="s">
        <v>502</v>
      </c>
      <c r="B8" s="451"/>
      <c r="C8" s="451"/>
      <c r="D8" s="451"/>
      <c r="E8" s="451"/>
      <c r="F8" s="451"/>
      <c r="G8" s="31"/>
      <c r="H8" s="31"/>
      <c r="I8" s="31"/>
      <c r="J8" s="31"/>
      <c r="K8" s="31"/>
      <c r="L8" s="31"/>
      <c r="M8" s="31"/>
      <c r="N8" s="31"/>
      <c r="O8" s="31"/>
      <c r="P8" s="31"/>
      <c r="Q8" s="31"/>
      <c r="R8" s="31"/>
      <c r="S8" s="31"/>
      <c r="T8" s="31"/>
      <c r="U8" s="31"/>
      <c r="V8" s="31"/>
      <c r="W8" s="31"/>
    </row>
    <row r="9" spans="1:23" ht="15.75" x14ac:dyDescent="0.25">
      <c r="A9" s="451" t="s">
        <v>503</v>
      </c>
      <c r="B9" s="451"/>
      <c r="C9" s="451"/>
      <c r="D9" s="451"/>
      <c r="E9" s="451"/>
      <c r="F9" s="451"/>
      <c r="G9" s="31"/>
      <c r="H9" s="31"/>
      <c r="I9" s="31"/>
      <c r="J9" s="31"/>
      <c r="K9" s="31"/>
      <c r="L9" s="31"/>
      <c r="M9" s="31"/>
      <c r="N9" s="31"/>
      <c r="O9" s="31"/>
      <c r="P9" s="31"/>
      <c r="Q9" s="31"/>
      <c r="R9" s="31"/>
      <c r="S9" s="31"/>
      <c r="T9" s="31"/>
      <c r="U9" s="31"/>
      <c r="V9" s="31"/>
      <c r="W9" s="31"/>
    </row>
    <row r="10" spans="1:23" x14ac:dyDescent="0.2">
      <c r="C10" s="32"/>
      <c r="D10" s="28"/>
      <c r="F10" s="33" t="s">
        <v>358</v>
      </c>
    </row>
    <row r="11" spans="1:23" x14ac:dyDescent="0.2">
      <c r="A11" s="452" t="s">
        <v>504</v>
      </c>
      <c r="B11" s="454" t="s">
        <v>505</v>
      </c>
      <c r="C11" s="454"/>
      <c r="D11" s="34"/>
      <c r="E11" s="34"/>
      <c r="F11" s="455" t="s">
        <v>172</v>
      </c>
    </row>
    <row r="12" spans="1:23" ht="48" x14ac:dyDescent="0.2">
      <c r="A12" s="453"/>
      <c r="B12" s="35" t="s">
        <v>506</v>
      </c>
      <c r="C12" s="35" t="s">
        <v>507</v>
      </c>
      <c r="D12" s="36" t="s">
        <v>170</v>
      </c>
      <c r="E12" s="36" t="s">
        <v>171</v>
      </c>
      <c r="F12" s="456"/>
    </row>
    <row r="13" spans="1:23" ht="24" x14ac:dyDescent="0.2">
      <c r="A13" s="114" t="s">
        <v>362</v>
      </c>
      <c r="B13" s="92" t="s">
        <v>508</v>
      </c>
      <c r="C13" s="115" t="s">
        <v>546</v>
      </c>
      <c r="D13" s="36"/>
      <c r="E13" s="36"/>
      <c r="F13" s="83">
        <f>F15+F16+F17+F18+F19+F21+F22</f>
        <v>-37264709.289997101</v>
      </c>
    </row>
    <row r="14" spans="1:23" ht="24" x14ac:dyDescent="0.2">
      <c r="A14" s="114" t="s">
        <v>348</v>
      </c>
      <c r="B14" s="115" t="s">
        <v>179</v>
      </c>
      <c r="C14" s="35"/>
      <c r="D14" s="36"/>
      <c r="E14" s="36"/>
      <c r="F14" s="83"/>
    </row>
    <row r="15" spans="1:23" ht="38.25" x14ac:dyDescent="0.2">
      <c r="A15" s="85" t="s">
        <v>378</v>
      </c>
      <c r="B15" s="93" t="s">
        <v>179</v>
      </c>
      <c r="C15" s="84" t="s">
        <v>882</v>
      </c>
      <c r="D15" s="36"/>
      <c r="E15" s="36"/>
      <c r="F15" s="83">
        <f>'Прил. 6 Источники_2024'!E35</f>
        <v>1689120000</v>
      </c>
    </row>
    <row r="16" spans="1:23" ht="38.25" x14ac:dyDescent="0.2">
      <c r="A16" s="85" t="s">
        <v>382</v>
      </c>
      <c r="B16" s="93" t="s">
        <v>179</v>
      </c>
      <c r="C16" s="84" t="s">
        <v>883</v>
      </c>
      <c r="D16" s="36"/>
      <c r="E16" s="36"/>
      <c r="F16" s="83">
        <f>'Прил. 6 Источники_2024'!E37</f>
        <v>-1889120000</v>
      </c>
    </row>
    <row r="17" spans="1:6" ht="51" x14ac:dyDescent="0.2">
      <c r="A17" s="18" t="s">
        <v>821</v>
      </c>
      <c r="B17" s="93" t="s">
        <v>179</v>
      </c>
      <c r="C17" s="84" t="s">
        <v>881</v>
      </c>
      <c r="D17" s="36"/>
      <c r="E17" s="36"/>
      <c r="F17" s="83">
        <f>'Прил. 6 Источники_2024'!E40</f>
        <v>575000000</v>
      </c>
    </row>
    <row r="18" spans="1:6" ht="51" x14ac:dyDescent="0.2">
      <c r="A18" s="129" t="s">
        <v>823</v>
      </c>
      <c r="B18" s="93" t="s">
        <v>179</v>
      </c>
      <c r="C18" s="84" t="s">
        <v>885</v>
      </c>
      <c r="D18" s="36"/>
      <c r="E18" s="36"/>
      <c r="F18" s="83">
        <f>'Прил. 6 Источники_2024'!E42</f>
        <v>-629120000</v>
      </c>
    </row>
    <row r="19" spans="1:6" ht="38.25" x14ac:dyDescent="0.2">
      <c r="A19" s="86" t="s">
        <v>444</v>
      </c>
      <c r="B19" s="93" t="s">
        <v>191</v>
      </c>
      <c r="C19" s="124" t="s">
        <v>884</v>
      </c>
      <c r="D19" s="36"/>
      <c r="E19" s="36"/>
      <c r="F19" s="83">
        <v>0</v>
      </c>
    </row>
    <row r="20" spans="1:6" s="37" customFormat="1" ht="25.5" x14ac:dyDescent="0.25">
      <c r="A20" s="94" t="s">
        <v>390</v>
      </c>
      <c r="B20" s="92" t="s">
        <v>508</v>
      </c>
      <c r="C20" s="95" t="s">
        <v>509</v>
      </c>
      <c r="D20" s="96" t="e">
        <f>D22-D21</f>
        <v>#REF!</v>
      </c>
      <c r="E20" s="96" t="e">
        <f>E22-E21</f>
        <v>#REF!</v>
      </c>
      <c r="F20" s="83">
        <f>F22+F21</f>
        <v>216855290.7100029</v>
      </c>
    </row>
    <row r="21" spans="1:6" s="37" customFormat="1" ht="15.75" x14ac:dyDescent="0.25">
      <c r="A21" s="97" t="s">
        <v>402</v>
      </c>
      <c r="B21" s="93" t="s">
        <v>508</v>
      </c>
      <c r="C21" s="98" t="s">
        <v>510</v>
      </c>
      <c r="D21" s="96" t="e">
        <f>#REF!</f>
        <v>#REF!</v>
      </c>
      <c r="E21" s="96" t="e">
        <f>#REF!</f>
        <v>#REF!</v>
      </c>
      <c r="F21" s="83">
        <f>'Прил. 6 Источники_2024'!E51</f>
        <v>-17987843397.669998</v>
      </c>
    </row>
    <row r="22" spans="1:6" s="37" customFormat="1" ht="15.75" x14ac:dyDescent="0.25">
      <c r="A22" s="97" t="s">
        <v>424</v>
      </c>
      <c r="B22" s="93" t="s">
        <v>508</v>
      </c>
      <c r="C22" s="98" t="s">
        <v>511</v>
      </c>
      <c r="D22" s="96" t="e">
        <f>#REF!</f>
        <v>#REF!</v>
      </c>
      <c r="E22" s="96" t="e">
        <f>#REF!</f>
        <v>#REF!</v>
      </c>
      <c r="F22" s="83">
        <f>'Прил. 6 Источники_2024'!E62</f>
        <v>18204698688.380001</v>
      </c>
    </row>
    <row r="23" spans="1:6" x14ac:dyDescent="0.2">
      <c r="A23" s="87"/>
      <c r="B23" s="88"/>
      <c r="C23" s="89"/>
      <c r="D23" s="90"/>
      <c r="E23" s="90"/>
      <c r="F23" s="91"/>
    </row>
    <row r="24" spans="1:6" x14ac:dyDescent="0.2">
      <c r="A24" s="38"/>
      <c r="B24" s="38"/>
      <c r="C24" s="39"/>
      <c r="D24" s="40"/>
      <c r="E24" s="40"/>
      <c r="F24" s="40"/>
    </row>
    <row r="25" spans="1:6" x14ac:dyDescent="0.2">
      <c r="A25" s="32"/>
      <c r="B25" s="32"/>
      <c r="C25" s="41"/>
    </row>
    <row r="26" spans="1:6" x14ac:dyDescent="0.2">
      <c r="A26" s="42"/>
      <c r="B26" s="42"/>
      <c r="C26" s="43"/>
      <c r="D26" s="44"/>
      <c r="E26" s="37"/>
      <c r="F26" s="37"/>
    </row>
    <row r="27" spans="1:6" x14ac:dyDescent="0.2">
      <c r="A27" s="42"/>
      <c r="B27" s="42"/>
      <c r="C27" s="45"/>
      <c r="D27" s="44"/>
      <c r="E27" s="37"/>
      <c r="F27" s="37"/>
    </row>
    <row r="28" spans="1:6" x14ac:dyDescent="0.2">
      <c r="A28" s="37"/>
      <c r="B28" s="37"/>
      <c r="C28" s="46"/>
      <c r="D28" s="44"/>
      <c r="E28" s="37"/>
      <c r="F28" s="37"/>
    </row>
    <row r="29" spans="1:6" x14ac:dyDescent="0.2">
      <c r="A29" s="37"/>
      <c r="B29" s="37"/>
      <c r="C29" s="46"/>
      <c r="D29" s="44"/>
      <c r="E29" s="37"/>
      <c r="F29" s="37"/>
    </row>
    <row r="30" spans="1:6" x14ac:dyDescent="0.2">
      <c r="A30" s="37"/>
      <c r="B30" s="37"/>
      <c r="C30" s="46"/>
      <c r="D30" s="44"/>
      <c r="E30" s="37"/>
      <c r="F30" s="37"/>
    </row>
    <row r="31" spans="1:6" x14ac:dyDescent="0.2">
      <c r="A31" s="37"/>
      <c r="B31" s="37"/>
      <c r="C31" s="46"/>
      <c r="D31" s="44"/>
      <c r="E31" s="37"/>
      <c r="F31" s="37"/>
    </row>
    <row r="32" spans="1:6" x14ac:dyDescent="0.2">
      <c r="A32" s="37"/>
      <c r="B32" s="37"/>
      <c r="C32" s="46"/>
      <c r="D32" s="44"/>
      <c r="E32" s="37"/>
      <c r="F32" s="37"/>
    </row>
    <row r="33" spans="1:6" x14ac:dyDescent="0.2">
      <c r="A33" s="37"/>
      <c r="B33" s="37"/>
      <c r="C33" s="46"/>
      <c r="D33" s="44"/>
      <c r="E33" s="37"/>
      <c r="F33" s="37"/>
    </row>
    <row r="34" spans="1:6" x14ac:dyDescent="0.2">
      <c r="A34" s="37"/>
      <c r="B34" s="37"/>
      <c r="C34" s="46"/>
      <c r="D34" s="44"/>
      <c r="E34" s="37"/>
      <c r="F34" s="37"/>
    </row>
    <row r="35" spans="1:6" x14ac:dyDescent="0.2">
      <c r="A35" s="37"/>
      <c r="B35" s="37"/>
      <c r="C35" s="46"/>
      <c r="D35" s="44"/>
      <c r="E35" s="37"/>
      <c r="F35" s="37"/>
    </row>
    <row r="36" spans="1:6" x14ac:dyDescent="0.2">
      <c r="A36" s="37"/>
      <c r="B36" s="37"/>
      <c r="C36" s="46"/>
      <c r="D36" s="44"/>
      <c r="E36" s="37"/>
      <c r="F36" s="37"/>
    </row>
    <row r="37" spans="1:6" x14ac:dyDescent="0.2">
      <c r="A37" s="37"/>
      <c r="B37" s="37"/>
      <c r="C37" s="46"/>
      <c r="D37" s="44"/>
      <c r="E37" s="37"/>
      <c r="F37" s="37"/>
    </row>
    <row r="38" spans="1:6" x14ac:dyDescent="0.2">
      <c r="A38" s="37"/>
      <c r="B38" s="37"/>
      <c r="C38" s="46"/>
      <c r="D38" s="44"/>
      <c r="E38" s="37"/>
      <c r="F38" s="37"/>
    </row>
    <row r="39" spans="1:6" x14ac:dyDescent="0.2">
      <c r="A39" s="37"/>
      <c r="B39" s="37"/>
      <c r="C39" s="46"/>
      <c r="D39" s="44"/>
      <c r="E39" s="37"/>
      <c r="F39" s="37"/>
    </row>
    <row r="40" spans="1:6" s="37" customFormat="1" x14ac:dyDescent="0.2">
      <c r="C40" s="46"/>
      <c r="D40" s="44"/>
    </row>
    <row r="41" spans="1:6" x14ac:dyDescent="0.2">
      <c r="C41" s="47"/>
      <c r="D41" s="48"/>
    </row>
    <row r="42" spans="1:6" x14ac:dyDescent="0.2">
      <c r="C42" s="47"/>
      <c r="D42" s="48"/>
    </row>
    <row r="43" spans="1:6" x14ac:dyDescent="0.2">
      <c r="C43" s="47"/>
      <c r="D43" s="48"/>
    </row>
    <row r="44" spans="1:6" x14ac:dyDescent="0.2">
      <c r="C44" s="47"/>
      <c r="D44" s="48"/>
    </row>
    <row r="45" spans="1:6" x14ac:dyDescent="0.2">
      <c r="C45" s="47"/>
      <c r="D45" s="48"/>
    </row>
    <row r="46" spans="1:6" x14ac:dyDescent="0.2">
      <c r="C46" s="47"/>
      <c r="D46" s="48"/>
    </row>
    <row r="47" spans="1:6" x14ac:dyDescent="0.2">
      <c r="C47" s="47"/>
      <c r="D47" s="48"/>
    </row>
    <row r="48" spans="1:6" x14ac:dyDescent="0.2">
      <c r="C48" s="47"/>
      <c r="D48" s="48"/>
    </row>
  </sheetData>
  <mergeCells count="7">
    <mergeCell ref="A9:F9"/>
    <mergeCell ref="A11:A12"/>
    <mergeCell ref="B11:C11"/>
    <mergeCell ref="F11:F12"/>
    <mergeCell ref="A6:F6"/>
    <mergeCell ref="A7:F7"/>
    <mergeCell ref="A8:F8"/>
  </mergeCells>
  <pageMargins left="0.70866141732283472" right="0.70866141732283472" top="0.74803149606299213" bottom="0.74803149606299213" header="0.31496062992125984" footer="0.31496062992125984"/>
  <pageSetup paperSize="9" scale="80" firstPageNumber="110" orientation="portrait" useFirstPageNumber="1" r:id="rId1"/>
  <headerFooter>
    <oddFooter>Страница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3"/>
  <sheetViews>
    <sheetView view="pageBreakPreview" zoomScaleNormal="100" zoomScaleSheetLayoutView="100" workbookViewId="0">
      <selection activeCell="D20" sqref="D20"/>
    </sheetView>
  </sheetViews>
  <sheetFormatPr defaultRowHeight="15" x14ac:dyDescent="0.25"/>
  <cols>
    <col min="1" max="1" width="3.42578125" style="3" customWidth="1"/>
    <col min="2" max="2" width="59.7109375" style="3" customWidth="1"/>
    <col min="3" max="3" width="19.42578125" style="3" customWidth="1"/>
    <col min="4" max="4" width="22.42578125" style="3" customWidth="1"/>
    <col min="256" max="256" width="3.42578125" customWidth="1"/>
    <col min="257" max="257" width="59.7109375" customWidth="1"/>
    <col min="258" max="258" width="2.42578125" customWidth="1"/>
    <col min="259" max="259" width="2.28515625" customWidth="1"/>
    <col min="260" max="260" width="26.7109375" customWidth="1"/>
    <col min="512" max="512" width="3.42578125" customWidth="1"/>
    <col min="513" max="513" width="59.7109375" customWidth="1"/>
    <col min="514" max="514" width="2.42578125" customWidth="1"/>
    <col min="515" max="515" width="2.28515625" customWidth="1"/>
    <col min="516" max="516" width="26.7109375" customWidth="1"/>
    <col min="768" max="768" width="3.42578125" customWidth="1"/>
    <col min="769" max="769" width="59.7109375" customWidth="1"/>
    <col min="770" max="770" width="2.42578125" customWidth="1"/>
    <col min="771" max="771" width="2.28515625" customWidth="1"/>
    <col min="772" max="772" width="26.7109375" customWidth="1"/>
    <col min="1024" max="1024" width="3.42578125" customWidth="1"/>
    <col min="1025" max="1025" width="59.7109375" customWidth="1"/>
    <col min="1026" max="1026" width="2.42578125" customWidth="1"/>
    <col min="1027" max="1027" width="2.28515625" customWidth="1"/>
    <col min="1028" max="1028" width="26.7109375" customWidth="1"/>
    <col min="1280" max="1280" width="3.42578125" customWidth="1"/>
    <col min="1281" max="1281" width="59.7109375" customWidth="1"/>
    <col min="1282" max="1282" width="2.42578125" customWidth="1"/>
    <col min="1283" max="1283" width="2.28515625" customWidth="1"/>
    <col min="1284" max="1284" width="26.7109375" customWidth="1"/>
    <col min="1536" max="1536" width="3.42578125" customWidth="1"/>
    <col min="1537" max="1537" width="59.7109375" customWidth="1"/>
    <col min="1538" max="1538" width="2.42578125" customWidth="1"/>
    <col min="1539" max="1539" width="2.28515625" customWidth="1"/>
    <col min="1540" max="1540" width="26.7109375" customWidth="1"/>
    <col min="1792" max="1792" width="3.42578125" customWidth="1"/>
    <col min="1793" max="1793" width="59.7109375" customWidth="1"/>
    <col min="1794" max="1794" width="2.42578125" customWidth="1"/>
    <col min="1795" max="1795" width="2.28515625" customWidth="1"/>
    <col min="1796" max="1796" width="26.7109375" customWidth="1"/>
    <col min="2048" max="2048" width="3.42578125" customWidth="1"/>
    <col min="2049" max="2049" width="59.7109375" customWidth="1"/>
    <col min="2050" max="2050" width="2.42578125" customWidth="1"/>
    <col min="2051" max="2051" width="2.28515625" customWidth="1"/>
    <col min="2052" max="2052" width="26.7109375" customWidth="1"/>
    <col min="2304" max="2304" width="3.42578125" customWidth="1"/>
    <col min="2305" max="2305" width="59.7109375" customWidth="1"/>
    <col min="2306" max="2306" width="2.42578125" customWidth="1"/>
    <col min="2307" max="2307" width="2.28515625" customWidth="1"/>
    <col min="2308" max="2308" width="26.7109375" customWidth="1"/>
    <col min="2560" max="2560" width="3.42578125" customWidth="1"/>
    <col min="2561" max="2561" width="59.7109375" customWidth="1"/>
    <col min="2562" max="2562" width="2.42578125" customWidth="1"/>
    <col min="2563" max="2563" width="2.28515625" customWidth="1"/>
    <col min="2564" max="2564" width="26.7109375" customWidth="1"/>
    <col min="2816" max="2816" width="3.42578125" customWidth="1"/>
    <col min="2817" max="2817" width="59.7109375" customWidth="1"/>
    <col min="2818" max="2818" width="2.42578125" customWidth="1"/>
    <col min="2819" max="2819" width="2.28515625" customWidth="1"/>
    <col min="2820" max="2820" width="26.7109375" customWidth="1"/>
    <col min="3072" max="3072" width="3.42578125" customWidth="1"/>
    <col min="3073" max="3073" width="59.7109375" customWidth="1"/>
    <col min="3074" max="3074" width="2.42578125" customWidth="1"/>
    <col min="3075" max="3075" width="2.28515625" customWidth="1"/>
    <col min="3076" max="3076" width="26.7109375" customWidth="1"/>
    <col min="3328" max="3328" width="3.42578125" customWidth="1"/>
    <col min="3329" max="3329" width="59.7109375" customWidth="1"/>
    <col min="3330" max="3330" width="2.42578125" customWidth="1"/>
    <col min="3331" max="3331" width="2.28515625" customWidth="1"/>
    <col min="3332" max="3332" width="26.7109375" customWidth="1"/>
    <col min="3584" max="3584" width="3.42578125" customWidth="1"/>
    <col min="3585" max="3585" width="59.7109375" customWidth="1"/>
    <col min="3586" max="3586" width="2.42578125" customWidth="1"/>
    <col min="3587" max="3587" width="2.28515625" customWidth="1"/>
    <col min="3588" max="3588" width="26.7109375" customWidth="1"/>
    <col min="3840" max="3840" width="3.42578125" customWidth="1"/>
    <col min="3841" max="3841" width="59.7109375" customWidth="1"/>
    <col min="3842" max="3842" width="2.42578125" customWidth="1"/>
    <col min="3843" max="3843" width="2.28515625" customWidth="1"/>
    <col min="3844" max="3844" width="26.7109375" customWidth="1"/>
    <col min="4096" max="4096" width="3.42578125" customWidth="1"/>
    <col min="4097" max="4097" width="59.7109375" customWidth="1"/>
    <col min="4098" max="4098" width="2.42578125" customWidth="1"/>
    <col min="4099" max="4099" width="2.28515625" customWidth="1"/>
    <col min="4100" max="4100" width="26.7109375" customWidth="1"/>
    <col min="4352" max="4352" width="3.42578125" customWidth="1"/>
    <col min="4353" max="4353" width="59.7109375" customWidth="1"/>
    <col min="4354" max="4354" width="2.42578125" customWidth="1"/>
    <col min="4355" max="4355" width="2.28515625" customWidth="1"/>
    <col min="4356" max="4356" width="26.7109375" customWidth="1"/>
    <col min="4608" max="4608" width="3.42578125" customWidth="1"/>
    <col min="4609" max="4609" width="59.7109375" customWidth="1"/>
    <col min="4610" max="4610" width="2.42578125" customWidth="1"/>
    <col min="4611" max="4611" width="2.28515625" customWidth="1"/>
    <col min="4612" max="4612" width="26.7109375" customWidth="1"/>
    <col min="4864" max="4864" width="3.42578125" customWidth="1"/>
    <col min="4865" max="4865" width="59.7109375" customWidth="1"/>
    <col min="4866" max="4866" width="2.42578125" customWidth="1"/>
    <col min="4867" max="4867" width="2.28515625" customWidth="1"/>
    <col min="4868" max="4868" width="26.7109375" customWidth="1"/>
    <col min="5120" max="5120" width="3.42578125" customWidth="1"/>
    <col min="5121" max="5121" width="59.7109375" customWidth="1"/>
    <col min="5122" max="5122" width="2.42578125" customWidth="1"/>
    <col min="5123" max="5123" width="2.28515625" customWidth="1"/>
    <col min="5124" max="5124" width="26.7109375" customWidth="1"/>
    <col min="5376" max="5376" width="3.42578125" customWidth="1"/>
    <col min="5377" max="5377" width="59.7109375" customWidth="1"/>
    <col min="5378" max="5378" width="2.42578125" customWidth="1"/>
    <col min="5379" max="5379" width="2.28515625" customWidth="1"/>
    <col min="5380" max="5380" width="26.7109375" customWidth="1"/>
    <col min="5632" max="5632" width="3.42578125" customWidth="1"/>
    <col min="5633" max="5633" width="59.7109375" customWidth="1"/>
    <col min="5634" max="5634" width="2.42578125" customWidth="1"/>
    <col min="5635" max="5635" width="2.28515625" customWidth="1"/>
    <col min="5636" max="5636" width="26.7109375" customWidth="1"/>
    <col min="5888" max="5888" width="3.42578125" customWidth="1"/>
    <col min="5889" max="5889" width="59.7109375" customWidth="1"/>
    <col min="5890" max="5890" width="2.42578125" customWidth="1"/>
    <col min="5891" max="5891" width="2.28515625" customWidth="1"/>
    <col min="5892" max="5892" width="26.7109375" customWidth="1"/>
    <col min="6144" max="6144" width="3.42578125" customWidth="1"/>
    <col min="6145" max="6145" width="59.7109375" customWidth="1"/>
    <col min="6146" max="6146" width="2.42578125" customWidth="1"/>
    <col min="6147" max="6147" width="2.28515625" customWidth="1"/>
    <col min="6148" max="6148" width="26.7109375" customWidth="1"/>
    <col min="6400" max="6400" width="3.42578125" customWidth="1"/>
    <col min="6401" max="6401" width="59.7109375" customWidth="1"/>
    <col min="6402" max="6402" width="2.42578125" customWidth="1"/>
    <col min="6403" max="6403" width="2.28515625" customWidth="1"/>
    <col min="6404" max="6404" width="26.7109375" customWidth="1"/>
    <col min="6656" max="6656" width="3.42578125" customWidth="1"/>
    <col min="6657" max="6657" width="59.7109375" customWidth="1"/>
    <col min="6658" max="6658" width="2.42578125" customWidth="1"/>
    <col min="6659" max="6659" width="2.28515625" customWidth="1"/>
    <col min="6660" max="6660" width="26.7109375" customWidth="1"/>
    <col min="6912" max="6912" width="3.42578125" customWidth="1"/>
    <col min="6913" max="6913" width="59.7109375" customWidth="1"/>
    <col min="6914" max="6914" width="2.42578125" customWidth="1"/>
    <col min="6915" max="6915" width="2.28515625" customWidth="1"/>
    <col min="6916" max="6916" width="26.7109375" customWidth="1"/>
    <col min="7168" max="7168" width="3.42578125" customWidth="1"/>
    <col min="7169" max="7169" width="59.7109375" customWidth="1"/>
    <col min="7170" max="7170" width="2.42578125" customWidth="1"/>
    <col min="7171" max="7171" width="2.28515625" customWidth="1"/>
    <col min="7172" max="7172" width="26.7109375" customWidth="1"/>
    <col min="7424" max="7424" width="3.42578125" customWidth="1"/>
    <col min="7425" max="7425" width="59.7109375" customWidth="1"/>
    <col min="7426" max="7426" width="2.42578125" customWidth="1"/>
    <col min="7427" max="7427" width="2.28515625" customWidth="1"/>
    <col min="7428" max="7428" width="26.7109375" customWidth="1"/>
    <col min="7680" max="7680" width="3.42578125" customWidth="1"/>
    <col min="7681" max="7681" width="59.7109375" customWidth="1"/>
    <col min="7682" max="7682" width="2.42578125" customWidth="1"/>
    <col min="7683" max="7683" width="2.28515625" customWidth="1"/>
    <col min="7684" max="7684" width="26.7109375" customWidth="1"/>
    <col min="7936" max="7936" width="3.42578125" customWidth="1"/>
    <col min="7937" max="7937" width="59.7109375" customWidth="1"/>
    <col min="7938" max="7938" width="2.42578125" customWidth="1"/>
    <col min="7939" max="7939" width="2.28515625" customWidth="1"/>
    <col min="7940" max="7940" width="26.7109375" customWidth="1"/>
    <col min="8192" max="8192" width="3.42578125" customWidth="1"/>
    <col min="8193" max="8193" width="59.7109375" customWidth="1"/>
    <col min="8194" max="8194" width="2.42578125" customWidth="1"/>
    <col min="8195" max="8195" width="2.28515625" customWidth="1"/>
    <col min="8196" max="8196" width="26.7109375" customWidth="1"/>
    <col min="8448" max="8448" width="3.42578125" customWidth="1"/>
    <col min="8449" max="8449" width="59.7109375" customWidth="1"/>
    <col min="8450" max="8450" width="2.42578125" customWidth="1"/>
    <col min="8451" max="8451" width="2.28515625" customWidth="1"/>
    <col min="8452" max="8452" width="26.7109375" customWidth="1"/>
    <col min="8704" max="8704" width="3.42578125" customWidth="1"/>
    <col min="8705" max="8705" width="59.7109375" customWidth="1"/>
    <col min="8706" max="8706" width="2.42578125" customWidth="1"/>
    <col min="8707" max="8707" width="2.28515625" customWidth="1"/>
    <col min="8708" max="8708" width="26.7109375" customWidth="1"/>
    <col min="8960" max="8960" width="3.42578125" customWidth="1"/>
    <col min="8961" max="8961" width="59.7109375" customWidth="1"/>
    <col min="8962" max="8962" width="2.42578125" customWidth="1"/>
    <col min="8963" max="8963" width="2.28515625" customWidth="1"/>
    <col min="8964" max="8964" width="26.7109375" customWidth="1"/>
    <col min="9216" max="9216" width="3.42578125" customWidth="1"/>
    <col min="9217" max="9217" width="59.7109375" customWidth="1"/>
    <col min="9218" max="9218" width="2.42578125" customWidth="1"/>
    <col min="9219" max="9219" width="2.28515625" customWidth="1"/>
    <col min="9220" max="9220" width="26.7109375" customWidth="1"/>
    <col min="9472" max="9472" width="3.42578125" customWidth="1"/>
    <col min="9473" max="9473" width="59.7109375" customWidth="1"/>
    <col min="9474" max="9474" width="2.42578125" customWidth="1"/>
    <col min="9475" max="9475" width="2.28515625" customWidth="1"/>
    <col min="9476" max="9476" width="26.7109375" customWidth="1"/>
    <col min="9728" max="9728" width="3.42578125" customWidth="1"/>
    <col min="9729" max="9729" width="59.7109375" customWidth="1"/>
    <col min="9730" max="9730" width="2.42578125" customWidth="1"/>
    <col min="9731" max="9731" width="2.28515625" customWidth="1"/>
    <col min="9732" max="9732" width="26.7109375" customWidth="1"/>
    <col min="9984" max="9984" width="3.42578125" customWidth="1"/>
    <col min="9985" max="9985" width="59.7109375" customWidth="1"/>
    <col min="9986" max="9986" width="2.42578125" customWidth="1"/>
    <col min="9987" max="9987" width="2.28515625" customWidth="1"/>
    <col min="9988" max="9988" width="26.7109375" customWidth="1"/>
    <col min="10240" max="10240" width="3.42578125" customWidth="1"/>
    <col min="10241" max="10241" width="59.7109375" customWidth="1"/>
    <col min="10242" max="10242" width="2.42578125" customWidth="1"/>
    <col min="10243" max="10243" width="2.28515625" customWidth="1"/>
    <col min="10244" max="10244" width="26.7109375" customWidth="1"/>
    <col min="10496" max="10496" width="3.42578125" customWidth="1"/>
    <col min="10497" max="10497" width="59.7109375" customWidth="1"/>
    <col min="10498" max="10498" width="2.42578125" customWidth="1"/>
    <col min="10499" max="10499" width="2.28515625" customWidth="1"/>
    <col min="10500" max="10500" width="26.7109375" customWidth="1"/>
    <col min="10752" max="10752" width="3.42578125" customWidth="1"/>
    <col min="10753" max="10753" width="59.7109375" customWidth="1"/>
    <col min="10754" max="10754" width="2.42578125" customWidth="1"/>
    <col min="10755" max="10755" width="2.28515625" customWidth="1"/>
    <col min="10756" max="10756" width="26.7109375" customWidth="1"/>
    <col min="11008" max="11008" width="3.42578125" customWidth="1"/>
    <col min="11009" max="11009" width="59.7109375" customWidth="1"/>
    <col min="11010" max="11010" width="2.42578125" customWidth="1"/>
    <col min="11011" max="11011" width="2.28515625" customWidth="1"/>
    <col min="11012" max="11012" width="26.7109375" customWidth="1"/>
    <col min="11264" max="11264" width="3.42578125" customWidth="1"/>
    <col min="11265" max="11265" width="59.7109375" customWidth="1"/>
    <col min="11266" max="11266" width="2.42578125" customWidth="1"/>
    <col min="11267" max="11267" width="2.28515625" customWidth="1"/>
    <col min="11268" max="11268" width="26.7109375" customWidth="1"/>
    <col min="11520" max="11520" width="3.42578125" customWidth="1"/>
    <col min="11521" max="11521" width="59.7109375" customWidth="1"/>
    <col min="11522" max="11522" width="2.42578125" customWidth="1"/>
    <col min="11523" max="11523" width="2.28515625" customWidth="1"/>
    <col min="11524" max="11524" width="26.7109375" customWidth="1"/>
    <col min="11776" max="11776" width="3.42578125" customWidth="1"/>
    <col min="11777" max="11777" width="59.7109375" customWidth="1"/>
    <col min="11778" max="11778" width="2.42578125" customWidth="1"/>
    <col min="11779" max="11779" width="2.28515625" customWidth="1"/>
    <col min="11780" max="11780" width="26.7109375" customWidth="1"/>
    <col min="12032" max="12032" width="3.42578125" customWidth="1"/>
    <col min="12033" max="12033" width="59.7109375" customWidth="1"/>
    <col min="12034" max="12034" width="2.42578125" customWidth="1"/>
    <col min="12035" max="12035" width="2.28515625" customWidth="1"/>
    <col min="12036" max="12036" width="26.7109375" customWidth="1"/>
    <col min="12288" max="12288" width="3.42578125" customWidth="1"/>
    <col min="12289" max="12289" width="59.7109375" customWidth="1"/>
    <col min="12290" max="12290" width="2.42578125" customWidth="1"/>
    <col min="12291" max="12291" width="2.28515625" customWidth="1"/>
    <col min="12292" max="12292" width="26.7109375" customWidth="1"/>
    <col min="12544" max="12544" width="3.42578125" customWidth="1"/>
    <col min="12545" max="12545" width="59.7109375" customWidth="1"/>
    <col min="12546" max="12546" width="2.42578125" customWidth="1"/>
    <col min="12547" max="12547" width="2.28515625" customWidth="1"/>
    <col min="12548" max="12548" width="26.7109375" customWidth="1"/>
    <col min="12800" max="12800" width="3.42578125" customWidth="1"/>
    <col min="12801" max="12801" width="59.7109375" customWidth="1"/>
    <col min="12802" max="12802" width="2.42578125" customWidth="1"/>
    <col min="12803" max="12803" width="2.28515625" customWidth="1"/>
    <col min="12804" max="12804" width="26.7109375" customWidth="1"/>
    <col min="13056" max="13056" width="3.42578125" customWidth="1"/>
    <col min="13057" max="13057" width="59.7109375" customWidth="1"/>
    <col min="13058" max="13058" width="2.42578125" customWidth="1"/>
    <col min="13059" max="13059" width="2.28515625" customWidth="1"/>
    <col min="13060" max="13060" width="26.7109375" customWidth="1"/>
    <col min="13312" max="13312" width="3.42578125" customWidth="1"/>
    <col min="13313" max="13313" width="59.7109375" customWidth="1"/>
    <col min="13314" max="13314" width="2.42578125" customWidth="1"/>
    <col min="13315" max="13315" width="2.28515625" customWidth="1"/>
    <col min="13316" max="13316" width="26.7109375" customWidth="1"/>
    <col min="13568" max="13568" width="3.42578125" customWidth="1"/>
    <col min="13569" max="13569" width="59.7109375" customWidth="1"/>
    <col min="13570" max="13570" width="2.42578125" customWidth="1"/>
    <col min="13571" max="13571" width="2.28515625" customWidth="1"/>
    <col min="13572" max="13572" width="26.7109375" customWidth="1"/>
    <col min="13824" max="13824" width="3.42578125" customWidth="1"/>
    <col min="13825" max="13825" width="59.7109375" customWidth="1"/>
    <col min="13826" max="13826" width="2.42578125" customWidth="1"/>
    <col min="13827" max="13827" width="2.28515625" customWidth="1"/>
    <col min="13828" max="13828" width="26.7109375" customWidth="1"/>
    <col min="14080" max="14080" width="3.42578125" customWidth="1"/>
    <col min="14081" max="14081" width="59.7109375" customWidth="1"/>
    <col min="14082" max="14082" width="2.42578125" customWidth="1"/>
    <col min="14083" max="14083" width="2.28515625" customWidth="1"/>
    <col min="14084" max="14084" width="26.7109375" customWidth="1"/>
    <col min="14336" max="14336" width="3.42578125" customWidth="1"/>
    <col min="14337" max="14337" width="59.7109375" customWidth="1"/>
    <col min="14338" max="14338" width="2.42578125" customWidth="1"/>
    <col min="14339" max="14339" width="2.28515625" customWidth="1"/>
    <col min="14340" max="14340" width="26.7109375" customWidth="1"/>
    <col min="14592" max="14592" width="3.42578125" customWidth="1"/>
    <col min="14593" max="14593" width="59.7109375" customWidth="1"/>
    <col min="14594" max="14594" width="2.42578125" customWidth="1"/>
    <col min="14595" max="14595" width="2.28515625" customWidth="1"/>
    <col min="14596" max="14596" width="26.7109375" customWidth="1"/>
    <col min="14848" max="14848" width="3.42578125" customWidth="1"/>
    <col min="14849" max="14849" width="59.7109375" customWidth="1"/>
    <col min="14850" max="14850" width="2.42578125" customWidth="1"/>
    <col min="14851" max="14851" width="2.28515625" customWidth="1"/>
    <col min="14852" max="14852" width="26.7109375" customWidth="1"/>
    <col min="15104" max="15104" width="3.42578125" customWidth="1"/>
    <col min="15105" max="15105" width="59.7109375" customWidth="1"/>
    <col min="15106" max="15106" width="2.42578125" customWidth="1"/>
    <col min="15107" max="15107" width="2.28515625" customWidth="1"/>
    <col min="15108" max="15108" width="26.7109375" customWidth="1"/>
    <col min="15360" max="15360" width="3.42578125" customWidth="1"/>
    <col min="15361" max="15361" width="59.7109375" customWidth="1"/>
    <col min="15362" max="15362" width="2.42578125" customWidth="1"/>
    <col min="15363" max="15363" width="2.28515625" customWidth="1"/>
    <col min="15364" max="15364" width="26.7109375" customWidth="1"/>
    <col min="15616" max="15616" width="3.42578125" customWidth="1"/>
    <col min="15617" max="15617" width="59.7109375" customWidth="1"/>
    <col min="15618" max="15618" width="2.42578125" customWidth="1"/>
    <col min="15619" max="15619" width="2.28515625" customWidth="1"/>
    <col min="15620" max="15620" width="26.7109375" customWidth="1"/>
    <col min="15872" max="15872" width="3.42578125" customWidth="1"/>
    <col min="15873" max="15873" width="59.7109375" customWidth="1"/>
    <col min="15874" max="15874" width="2.42578125" customWidth="1"/>
    <col min="15875" max="15875" width="2.28515625" customWidth="1"/>
    <col min="15876" max="15876" width="26.7109375" customWidth="1"/>
    <col min="16128" max="16128" width="3.42578125" customWidth="1"/>
    <col min="16129" max="16129" width="59.7109375" customWidth="1"/>
    <col min="16130" max="16130" width="2.42578125" customWidth="1"/>
    <col min="16131" max="16131" width="2.28515625" customWidth="1"/>
    <col min="16132" max="16132" width="26.7109375" customWidth="1"/>
  </cols>
  <sheetData>
    <row r="1" spans="1:4" x14ac:dyDescent="0.25">
      <c r="C1" s="459" t="s">
        <v>860</v>
      </c>
      <c r="D1" s="459"/>
    </row>
    <row r="2" spans="1:4" ht="15.75" x14ac:dyDescent="0.25">
      <c r="A2" s="50"/>
      <c r="B2" s="50"/>
      <c r="C2" s="109" t="s">
        <v>767</v>
      </c>
      <c r="D2" s="116"/>
    </row>
    <row r="3" spans="1:4" ht="15.75" x14ac:dyDescent="0.25">
      <c r="A3" s="50"/>
      <c r="B3" s="50"/>
      <c r="C3" s="109" t="s">
        <v>1364</v>
      </c>
      <c r="D3" s="116"/>
    </row>
    <row r="4" spans="1:4" ht="15.75" x14ac:dyDescent="0.25">
      <c r="A4" s="50"/>
      <c r="B4" s="50"/>
      <c r="C4" s="50"/>
      <c r="D4" s="49"/>
    </row>
    <row r="5" spans="1:4" ht="15.75" x14ac:dyDescent="0.25">
      <c r="A5" s="460" t="s">
        <v>512</v>
      </c>
      <c r="B5" s="460"/>
      <c r="C5" s="460"/>
      <c r="D5" s="460"/>
    </row>
    <row r="6" spans="1:4" ht="15.75" x14ac:dyDescent="0.25">
      <c r="A6" s="461" t="s">
        <v>513</v>
      </c>
      <c r="B6" s="461"/>
      <c r="C6" s="461"/>
      <c r="D6" s="461"/>
    </row>
    <row r="7" spans="1:4" x14ac:dyDescent="0.25">
      <c r="A7" s="462" t="s">
        <v>1489</v>
      </c>
      <c r="B7" s="462"/>
      <c r="C7" s="462"/>
      <c r="D7" s="462"/>
    </row>
    <row r="8" spans="1:4" ht="15.75" x14ac:dyDescent="0.25">
      <c r="A8" s="50"/>
      <c r="B8" s="50"/>
      <c r="C8" s="50"/>
      <c r="D8" s="50"/>
    </row>
    <row r="9" spans="1:4" x14ac:dyDescent="0.25">
      <c r="A9" s="457" t="s">
        <v>514</v>
      </c>
      <c r="B9" s="457"/>
      <c r="C9" s="457"/>
      <c r="D9" s="457"/>
    </row>
    <row r="10" spans="1:4" ht="38.25" customHeight="1" x14ac:dyDescent="0.25">
      <c r="A10" s="51" t="s">
        <v>515</v>
      </c>
      <c r="B10" s="182" t="s">
        <v>516</v>
      </c>
      <c r="C10" s="51" t="s">
        <v>1564</v>
      </c>
      <c r="D10" s="51" t="s">
        <v>547</v>
      </c>
    </row>
    <row r="11" spans="1:4" x14ac:dyDescent="0.25">
      <c r="A11" s="52" t="s">
        <v>517</v>
      </c>
      <c r="B11" s="53" t="s">
        <v>518</v>
      </c>
      <c r="C11" s="183">
        <v>0</v>
      </c>
      <c r="D11" s="183">
        <v>0</v>
      </c>
    </row>
    <row r="12" spans="1:4" ht="25.5" x14ac:dyDescent="0.25">
      <c r="A12" s="184" t="s">
        <v>519</v>
      </c>
      <c r="B12" s="53" t="s">
        <v>520</v>
      </c>
      <c r="C12" s="99">
        <f>'Прил. 6 Источники_2024'!D40</f>
        <v>575000000</v>
      </c>
      <c r="D12" s="99">
        <f>'Прил. 6 Источники_2024'!E40</f>
        <v>575000000</v>
      </c>
    </row>
    <row r="13" spans="1:4" ht="30.75" customHeight="1" x14ac:dyDescent="0.25">
      <c r="A13" s="184" t="s">
        <v>521</v>
      </c>
      <c r="B13" s="53" t="s">
        <v>522</v>
      </c>
      <c r="C13" s="99">
        <f>'Прил. 6 Источники_2024'!D35</f>
        <v>944120000</v>
      </c>
      <c r="D13" s="99">
        <f>'Прил. 6 Источники_2024'!E35</f>
        <v>1689120000</v>
      </c>
    </row>
    <row r="14" spans="1:4" ht="30.75" customHeight="1" x14ac:dyDescent="0.25">
      <c r="A14" s="185"/>
      <c r="B14" s="186" t="s">
        <v>523</v>
      </c>
      <c r="C14" s="100">
        <f>C12+C13</f>
        <v>1519120000</v>
      </c>
      <c r="D14" s="100">
        <f>D12+D13</f>
        <v>2264120000</v>
      </c>
    </row>
    <row r="15" spans="1:4" x14ac:dyDescent="0.25">
      <c r="A15" s="463" t="s">
        <v>524</v>
      </c>
      <c r="B15" s="463"/>
      <c r="C15" s="463"/>
      <c r="D15" s="463"/>
    </row>
    <row r="16" spans="1:4" ht="72" x14ac:dyDescent="0.25">
      <c r="A16" s="51" t="s">
        <v>515</v>
      </c>
      <c r="B16" s="182" t="s">
        <v>516</v>
      </c>
      <c r="C16" s="51" t="s">
        <v>1565</v>
      </c>
      <c r="D16" s="51" t="s">
        <v>547</v>
      </c>
    </row>
    <row r="17" spans="1:4" x14ac:dyDescent="0.25">
      <c r="A17" s="53" t="s">
        <v>517</v>
      </c>
      <c r="B17" s="53" t="s">
        <v>518</v>
      </c>
      <c r="C17" s="183">
        <v>0</v>
      </c>
      <c r="D17" s="54">
        <v>0</v>
      </c>
    </row>
    <row r="18" spans="1:4" ht="25.5" x14ac:dyDescent="0.25">
      <c r="A18" s="53" t="s">
        <v>519</v>
      </c>
      <c r="B18" s="53" t="s">
        <v>520</v>
      </c>
      <c r="C18" s="99">
        <f>-'Прил. 6 Источники_2024'!D42</f>
        <v>629120000</v>
      </c>
      <c r="D18" s="99">
        <f>-'Прил. 6 Источники_2024'!E42</f>
        <v>629120000</v>
      </c>
    </row>
    <row r="19" spans="1:4" ht="25.5" x14ac:dyDescent="0.25">
      <c r="A19" s="53" t="s">
        <v>521</v>
      </c>
      <c r="B19" s="53" t="s">
        <v>522</v>
      </c>
      <c r="C19" s="99">
        <f>-'Прил. 6 Источники_2024'!D37</f>
        <v>200000000</v>
      </c>
      <c r="D19" s="99">
        <f>-'Прил. 6 Источники_2024'!E37</f>
        <v>1889120000</v>
      </c>
    </row>
    <row r="20" spans="1:4" x14ac:dyDescent="0.25">
      <c r="A20" s="185"/>
      <c r="B20" s="186" t="s">
        <v>523</v>
      </c>
      <c r="C20" s="100">
        <f>SUM(C18:C19)</f>
        <v>829120000</v>
      </c>
      <c r="D20" s="100">
        <f>SUM(D18:D19)</f>
        <v>2518240000</v>
      </c>
    </row>
    <row r="21" spans="1:4" x14ac:dyDescent="0.25">
      <c r="A21" s="11"/>
      <c r="B21" s="11"/>
      <c r="C21" s="11"/>
      <c r="D21" s="55"/>
    </row>
    <row r="22" spans="1:4" x14ac:dyDescent="0.25">
      <c r="A22" s="457"/>
      <c r="B22" s="457"/>
      <c r="C22" s="457"/>
      <c r="D22" s="457"/>
    </row>
    <row r="23" spans="1:4" x14ac:dyDescent="0.25">
      <c r="A23" s="56"/>
    </row>
    <row r="24" spans="1:4" x14ac:dyDescent="0.25">
      <c r="A24" s="56"/>
    </row>
    <row r="25" spans="1:4" x14ac:dyDescent="0.25">
      <c r="A25" s="57"/>
    </row>
    <row r="26" spans="1:4" x14ac:dyDescent="0.25">
      <c r="A26" s="58"/>
      <c r="B26" s="458"/>
      <c r="C26" s="458"/>
      <c r="D26" s="458"/>
    </row>
    <row r="27" spans="1:4" x14ac:dyDescent="0.25">
      <c r="A27" s="11"/>
      <c r="B27" s="11"/>
      <c r="C27" s="11"/>
      <c r="D27" s="11"/>
    </row>
    <row r="28" spans="1:4" x14ac:dyDescent="0.25">
      <c r="A28" s="11"/>
      <c r="B28" s="11"/>
      <c r="C28" s="11"/>
      <c r="D28" s="11"/>
    </row>
    <row r="29" spans="1:4" x14ac:dyDescent="0.25">
      <c r="A29" s="11"/>
      <c r="B29" s="11"/>
      <c r="C29" s="11"/>
      <c r="D29" s="11"/>
    </row>
    <row r="30" spans="1:4" x14ac:dyDescent="0.25">
      <c r="B30" s="59"/>
      <c r="C30" s="59"/>
    </row>
    <row r="34" ht="29.25" customHeight="1" x14ac:dyDescent="0.25"/>
    <row r="35" ht="103.9" customHeight="1" x14ac:dyDescent="0.25"/>
    <row r="42" ht="66.75" customHeight="1" x14ac:dyDescent="0.25"/>
    <row r="53" ht="39.75" customHeight="1" x14ac:dyDescent="0.25"/>
    <row r="55" ht="18" customHeight="1" x14ac:dyDescent="0.25"/>
    <row r="56" ht="18.75" customHeight="1" x14ac:dyDescent="0.25"/>
    <row r="57" ht="36" customHeight="1" x14ac:dyDescent="0.25"/>
    <row r="87" ht="29.25" customHeight="1" x14ac:dyDescent="0.25"/>
    <row r="115" ht="19.5" customHeight="1" x14ac:dyDescent="0.25"/>
    <row r="117" ht="18.75" customHeight="1" x14ac:dyDescent="0.25"/>
    <row r="164" ht="21" customHeight="1" x14ac:dyDescent="0.25"/>
    <row r="170" ht="18.75" customHeight="1" x14ac:dyDescent="0.25"/>
    <row r="171" ht="55.5" customHeight="1" x14ac:dyDescent="0.25"/>
    <row r="173" ht="24" customHeight="1" x14ac:dyDescent="0.25"/>
    <row r="174" ht="18.75" customHeight="1" x14ac:dyDescent="0.25"/>
    <row r="176" ht="14.25" customHeight="1" x14ac:dyDescent="0.25"/>
    <row r="177" ht="16.5" customHeight="1" x14ac:dyDescent="0.25"/>
    <row r="181" ht="18" customHeight="1" x14ac:dyDescent="0.25"/>
    <row r="182" ht="23.25" customHeight="1" x14ac:dyDescent="0.25"/>
    <row r="215" ht="40.9" customHeight="1" x14ac:dyDescent="0.25"/>
    <row r="217" ht="29.25" customHeight="1" x14ac:dyDescent="0.25"/>
    <row r="218" ht="18.75" customHeight="1" x14ac:dyDescent="0.25"/>
    <row r="219" ht="24" customHeight="1" x14ac:dyDescent="0.25"/>
    <row r="220" ht="17.25" customHeight="1" x14ac:dyDescent="0.25"/>
    <row r="221" ht="21" customHeight="1" x14ac:dyDescent="0.25"/>
    <row r="222" ht="17.25" customHeight="1" x14ac:dyDescent="0.25"/>
    <row r="223" ht="38.25" customHeight="1" x14ac:dyDescent="0.25"/>
    <row r="224" ht="25.5" customHeight="1" x14ac:dyDescent="0.25"/>
    <row r="226" ht="25.5" customHeight="1" x14ac:dyDescent="0.25"/>
    <row r="227" ht="19.5" customHeight="1" x14ac:dyDescent="0.25"/>
    <row r="228" ht="24" customHeight="1" x14ac:dyDescent="0.25"/>
    <row r="229" ht="57" customHeight="1" x14ac:dyDescent="0.25"/>
    <row r="231" ht="26.25" customHeight="1" x14ac:dyDescent="0.25"/>
    <row r="232" ht="21.75" customHeight="1" x14ac:dyDescent="0.25"/>
    <row r="233" ht="24" customHeight="1" x14ac:dyDescent="0.25"/>
    <row r="234" ht="66" customHeight="1" x14ac:dyDescent="0.25"/>
    <row r="236" ht="26.25" customHeight="1" x14ac:dyDescent="0.25"/>
    <row r="237" ht="24" customHeight="1" x14ac:dyDescent="0.25"/>
    <row r="238" ht="18.75" customHeight="1" x14ac:dyDescent="0.25"/>
    <row r="239" ht="22.9" customHeight="1" x14ac:dyDescent="0.25"/>
    <row r="240" ht="15" customHeight="1" x14ac:dyDescent="0.25"/>
    <row r="241" ht="31.9" customHeight="1" x14ac:dyDescent="0.25"/>
    <row r="243" ht="18.75" customHeight="1" x14ac:dyDescent="0.25"/>
    <row r="247" ht="22.9" customHeight="1" x14ac:dyDescent="0.25"/>
    <row r="248" ht="18" customHeight="1" x14ac:dyDescent="0.25"/>
    <row r="249" ht="21.75" customHeight="1" x14ac:dyDescent="0.25"/>
    <row r="264" ht="28.5" customHeight="1" x14ac:dyDescent="0.25"/>
    <row r="268" ht="18.75" customHeight="1" x14ac:dyDescent="0.25"/>
    <row r="269" ht="18.75" customHeight="1" x14ac:dyDescent="0.25"/>
    <row r="270" ht="28.5" customHeight="1" x14ac:dyDescent="0.25"/>
    <row r="271" ht="20.25" customHeight="1" x14ac:dyDescent="0.25"/>
    <row r="272" ht="20.25" customHeight="1" x14ac:dyDescent="0.25"/>
    <row r="275" ht="31.9" customHeight="1" x14ac:dyDescent="0.25"/>
    <row r="315" ht="19.5" customHeight="1" x14ac:dyDescent="0.25"/>
    <row r="318" ht="19.5" customHeight="1" x14ac:dyDescent="0.25"/>
    <row r="319" ht="21.75" customHeight="1" x14ac:dyDescent="0.25"/>
    <row r="320" ht="24" customHeight="1" x14ac:dyDescent="0.25"/>
    <row r="323" ht="27.75" customHeight="1" x14ac:dyDescent="0.25"/>
    <row r="324" ht="27.75" customHeight="1" x14ac:dyDescent="0.25"/>
    <row r="325" ht="19.5" customHeight="1" x14ac:dyDescent="0.25"/>
    <row r="326" ht="29.25" customHeight="1" x14ac:dyDescent="0.25"/>
    <row r="328" ht="18.75" customHeight="1" x14ac:dyDescent="0.25"/>
    <row r="329" ht="21.75" customHeight="1" x14ac:dyDescent="0.25"/>
    <row r="330" ht="18.75" customHeight="1" x14ac:dyDescent="0.25"/>
    <row r="332" ht="23.25" customHeight="1" x14ac:dyDescent="0.25"/>
    <row r="334" ht="35.25" customHeight="1" x14ac:dyDescent="0.25"/>
    <row r="335" ht="23.25" customHeight="1" x14ac:dyDescent="0.25"/>
    <row r="336" ht="24" customHeight="1" x14ac:dyDescent="0.25"/>
    <row r="337" ht="24" customHeight="1" x14ac:dyDescent="0.25"/>
    <row r="338" ht="24.75" customHeight="1" x14ac:dyDescent="0.25"/>
    <row r="340" ht="54" customHeight="1" x14ac:dyDescent="0.25"/>
    <row r="341" ht="24" customHeight="1" x14ac:dyDescent="0.25"/>
    <row r="342" ht="20.25" customHeight="1" x14ac:dyDescent="0.25"/>
    <row r="344" ht="25.5" customHeight="1" x14ac:dyDescent="0.25"/>
    <row r="345" ht="18.75" customHeight="1" x14ac:dyDescent="0.25"/>
    <row r="349" ht="29.25" customHeight="1" x14ac:dyDescent="0.25"/>
    <row r="350" ht="17.25" customHeight="1" x14ac:dyDescent="0.25"/>
    <row r="352" ht="26.25" customHeight="1" x14ac:dyDescent="0.25"/>
    <row r="353" ht="19.5" customHeight="1" x14ac:dyDescent="0.25"/>
    <row r="355" ht="18.75" customHeight="1" x14ac:dyDescent="0.25"/>
    <row r="356" ht="16.5" customHeight="1" x14ac:dyDescent="0.25"/>
    <row r="357" ht="22.9" customHeight="1" x14ac:dyDescent="0.25"/>
    <row r="361" ht="18" customHeight="1" x14ac:dyDescent="0.25"/>
    <row r="363" ht="18" customHeight="1" x14ac:dyDescent="0.25"/>
    <row r="365" ht="39.75" customHeight="1" x14ac:dyDescent="0.25"/>
    <row r="367" ht="20.25" customHeight="1" x14ac:dyDescent="0.25"/>
    <row r="369" ht="21.75" customHeight="1" x14ac:dyDescent="0.25"/>
    <row r="378" ht="19.5" customHeight="1" x14ac:dyDescent="0.25"/>
    <row r="381" ht="20.25" customHeight="1" x14ac:dyDescent="0.25"/>
    <row r="383" ht="20.25" customHeight="1" x14ac:dyDescent="0.25"/>
    <row r="384" ht="35.25" customHeight="1" x14ac:dyDescent="0.25"/>
    <row r="385" ht="18" customHeight="1" x14ac:dyDescent="0.25"/>
    <row r="393" ht="27" customHeight="1" x14ac:dyDescent="0.25"/>
    <row r="394" ht="24" customHeight="1" x14ac:dyDescent="0.25"/>
    <row r="396" ht="22.9" customHeight="1" x14ac:dyDescent="0.25"/>
    <row r="398" ht="26.25" customHeight="1" x14ac:dyDescent="0.25"/>
    <row r="403" ht="24" customHeight="1" x14ac:dyDescent="0.25"/>
    <row r="407" ht="21" customHeight="1" x14ac:dyDescent="0.25"/>
    <row r="411" ht="26.25" customHeight="1" x14ac:dyDescent="0.25"/>
    <row r="413" ht="27.75" customHeight="1" x14ac:dyDescent="0.25"/>
    <row r="414" ht="21.75" customHeight="1" x14ac:dyDescent="0.25"/>
    <row r="419" ht="21.75" customHeight="1" x14ac:dyDescent="0.25"/>
    <row r="420" ht="22.9" customHeight="1" x14ac:dyDescent="0.25"/>
    <row r="423" ht="23.25" customHeight="1" x14ac:dyDescent="0.25"/>
    <row r="424" ht="16.5" customHeight="1" x14ac:dyDescent="0.25"/>
    <row r="427" ht="18.75" customHeight="1" x14ac:dyDescent="0.25"/>
    <row r="430" ht="20.25" customHeight="1" x14ac:dyDescent="0.25"/>
    <row r="443" ht="21" customHeight="1" x14ac:dyDescent="0.25"/>
    <row r="450" ht="25.5" customHeight="1" x14ac:dyDescent="0.25"/>
    <row r="451" ht="18" customHeight="1" x14ac:dyDescent="0.25"/>
    <row r="452" ht="29.25" customHeight="1" x14ac:dyDescent="0.25"/>
    <row r="453" ht="21" customHeight="1" x14ac:dyDescent="0.25"/>
    <row r="456" ht="24" customHeight="1" x14ac:dyDescent="0.25"/>
    <row r="460" ht="18" customHeight="1" x14ac:dyDescent="0.25"/>
    <row r="461" ht="19.5" customHeight="1" x14ac:dyDescent="0.25"/>
    <row r="468" ht="26.25" customHeight="1" x14ac:dyDescent="0.25"/>
    <row r="472" ht="33" customHeight="1" x14ac:dyDescent="0.25"/>
    <row r="475" ht="21.75" customHeight="1" x14ac:dyDescent="0.25"/>
    <row r="476" ht="30.75" customHeight="1" x14ac:dyDescent="0.25"/>
    <row r="477" ht="20.25" customHeight="1" x14ac:dyDescent="0.25"/>
    <row r="480" ht="33.75" customHeight="1" x14ac:dyDescent="0.25"/>
    <row r="483" ht="21" customHeight="1" x14ac:dyDescent="0.25"/>
    <row r="485" ht="18.75" customHeight="1" x14ac:dyDescent="0.25"/>
    <row r="488" ht="20.25" customHeight="1" x14ac:dyDescent="0.25"/>
    <row r="508" ht="21.75" customHeight="1" x14ac:dyDescent="0.25"/>
    <row r="641" ht="23.25" customHeight="1" x14ac:dyDescent="0.25"/>
    <row r="643" ht="16.5" customHeight="1" x14ac:dyDescent="0.25"/>
  </sheetData>
  <mergeCells count="8">
    <mergeCell ref="A22:D22"/>
    <mergeCell ref="B26:D26"/>
    <mergeCell ref="C1:D1"/>
    <mergeCell ref="A5:D5"/>
    <mergeCell ref="A6:D6"/>
    <mergeCell ref="A7:D7"/>
    <mergeCell ref="A9:D9"/>
    <mergeCell ref="A15:D15"/>
  </mergeCells>
  <pageMargins left="0.70866141732283472" right="0.70866141732283472" top="0.74803149606299213" bottom="0.74803149606299213" header="0.31496062992125984" footer="0.31496062992125984"/>
  <pageSetup paperSize="9" scale="83" firstPageNumber="111" orientation="portrait" useFirstPageNumber="1" r:id="rId1"/>
  <headerFooter>
    <oddFooter>Страница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627"/>
  <sheetViews>
    <sheetView view="pageBreakPreview" topLeftCell="A7" zoomScaleNormal="100" zoomScaleSheetLayoutView="100" workbookViewId="0">
      <selection activeCell="D19" sqref="D19:E19"/>
    </sheetView>
  </sheetViews>
  <sheetFormatPr defaultColWidth="8.7109375" defaultRowHeight="12.75" x14ac:dyDescent="0.2"/>
  <cols>
    <col min="1" max="1" width="5.28515625" style="103" customWidth="1"/>
    <col min="2" max="2" width="29.28515625" style="103" customWidth="1"/>
    <col min="3" max="3" width="16.28515625" style="103" customWidth="1"/>
    <col min="4" max="4" width="17" style="103" customWidth="1"/>
    <col min="5" max="5" width="19.42578125" style="103" customWidth="1"/>
    <col min="6" max="6" width="16.5703125" style="103" customWidth="1"/>
    <col min="7" max="7" width="18.140625" style="103" customWidth="1"/>
    <col min="8" max="8" width="22.28515625" style="103" customWidth="1"/>
    <col min="9" max="10" width="10.42578125" style="103" customWidth="1"/>
    <col min="11" max="11" width="7.85546875" style="103" bestFit="1" customWidth="1"/>
    <col min="12" max="12" width="8.7109375" style="103" customWidth="1"/>
    <col min="13" max="13" width="8.42578125" style="103" customWidth="1"/>
    <col min="14" max="249" width="8.7109375" style="103"/>
    <col min="250" max="250" width="2.7109375" style="103" customWidth="1"/>
    <col min="251" max="251" width="16.28515625" style="103" customWidth="1"/>
    <col min="252" max="252" width="15" style="103" customWidth="1"/>
    <col min="253" max="253" width="9.42578125" style="103" customWidth="1"/>
    <col min="254" max="254" width="7.85546875" style="103" customWidth="1"/>
    <col min="255" max="255" width="14.28515625" style="103" bestFit="1" customWidth="1"/>
    <col min="256" max="256" width="8.85546875" style="103" bestFit="1" customWidth="1"/>
    <col min="257" max="257" width="9.28515625" style="103" customWidth="1"/>
    <col min="258" max="258" width="8.140625" style="103" customWidth="1"/>
    <col min="259" max="259" width="8.42578125" style="103" customWidth="1"/>
    <col min="260" max="260" width="7.85546875" style="103" bestFit="1" customWidth="1"/>
    <col min="261" max="261" width="8.140625" style="103" customWidth="1"/>
    <col min="262" max="263" width="8.42578125" style="103" customWidth="1"/>
    <col min="264" max="264" width="7.7109375" style="103" customWidth="1"/>
    <col min="265" max="266" width="13" style="103" bestFit="1" customWidth="1"/>
    <col min="267" max="267" width="7.42578125" style="103" customWidth="1"/>
    <col min="268" max="268" width="8.7109375" style="103" customWidth="1"/>
    <col min="269" max="269" width="8.42578125" style="103" customWidth="1"/>
    <col min="270" max="505" width="8.7109375" style="103"/>
    <col min="506" max="506" width="2.7109375" style="103" customWidth="1"/>
    <col min="507" max="507" width="16.28515625" style="103" customWidth="1"/>
    <col min="508" max="508" width="15" style="103" customWidth="1"/>
    <col min="509" max="509" width="9.42578125" style="103" customWidth="1"/>
    <col min="510" max="510" width="7.85546875" style="103" customWidth="1"/>
    <col min="511" max="511" width="14.28515625" style="103" bestFit="1" customWidth="1"/>
    <col min="512" max="512" width="8.85546875" style="103" bestFit="1" customWidth="1"/>
    <col min="513" max="513" width="9.28515625" style="103" customWidth="1"/>
    <col min="514" max="514" width="8.140625" style="103" customWidth="1"/>
    <col min="515" max="515" width="8.42578125" style="103" customWidth="1"/>
    <col min="516" max="516" width="7.85546875" style="103" bestFit="1" customWidth="1"/>
    <col min="517" max="517" width="8.140625" style="103" customWidth="1"/>
    <col min="518" max="519" width="8.42578125" style="103" customWidth="1"/>
    <col min="520" max="520" width="7.7109375" style="103" customWidth="1"/>
    <col min="521" max="522" width="13" style="103" bestFit="1" customWidth="1"/>
    <col min="523" max="523" width="7.42578125" style="103" customWidth="1"/>
    <col min="524" max="524" width="8.7109375" style="103" customWidth="1"/>
    <col min="525" max="525" width="8.42578125" style="103" customWidth="1"/>
    <col min="526" max="761" width="8.7109375" style="103"/>
    <col min="762" max="762" width="2.7109375" style="103" customWidth="1"/>
    <col min="763" max="763" width="16.28515625" style="103" customWidth="1"/>
    <col min="764" max="764" width="15" style="103" customWidth="1"/>
    <col min="765" max="765" width="9.42578125" style="103" customWidth="1"/>
    <col min="766" max="766" width="7.85546875" style="103" customWidth="1"/>
    <col min="767" max="767" width="14.28515625" style="103" bestFit="1" customWidth="1"/>
    <col min="768" max="768" width="8.85546875" style="103" bestFit="1" customWidth="1"/>
    <col min="769" max="769" width="9.28515625" style="103" customWidth="1"/>
    <col min="770" max="770" width="8.140625" style="103" customWidth="1"/>
    <col min="771" max="771" width="8.42578125" style="103" customWidth="1"/>
    <col min="772" max="772" width="7.85546875" style="103" bestFit="1" customWidth="1"/>
    <col min="773" max="773" width="8.140625" style="103" customWidth="1"/>
    <col min="774" max="775" width="8.42578125" style="103" customWidth="1"/>
    <col min="776" max="776" width="7.7109375" style="103" customWidth="1"/>
    <col min="777" max="778" width="13" style="103" bestFit="1" customWidth="1"/>
    <col min="779" max="779" width="7.42578125" style="103" customWidth="1"/>
    <col min="780" max="780" width="8.7109375" style="103" customWidth="1"/>
    <col min="781" max="781" width="8.42578125" style="103" customWidth="1"/>
    <col min="782" max="1017" width="8.7109375" style="103"/>
    <col min="1018" max="1018" width="2.7109375" style="103" customWidth="1"/>
    <col min="1019" max="1019" width="16.28515625" style="103" customWidth="1"/>
    <col min="1020" max="1020" width="15" style="103" customWidth="1"/>
    <col min="1021" max="1021" width="9.42578125" style="103" customWidth="1"/>
    <col min="1022" max="1022" width="7.85546875" style="103" customWidth="1"/>
    <col min="1023" max="1023" width="14.28515625" style="103" bestFit="1" customWidth="1"/>
    <col min="1024" max="1024" width="8.85546875" style="103" bestFit="1" customWidth="1"/>
    <col min="1025" max="1025" width="9.28515625" style="103" customWidth="1"/>
    <col min="1026" max="1026" width="8.140625" style="103" customWidth="1"/>
    <col min="1027" max="1027" width="8.42578125" style="103" customWidth="1"/>
    <col min="1028" max="1028" width="7.85546875" style="103" bestFit="1" customWidth="1"/>
    <col min="1029" max="1029" width="8.140625" style="103" customWidth="1"/>
    <col min="1030" max="1031" width="8.42578125" style="103" customWidth="1"/>
    <col min="1032" max="1032" width="7.7109375" style="103" customWidth="1"/>
    <col min="1033" max="1034" width="13" style="103" bestFit="1" customWidth="1"/>
    <col min="1035" max="1035" width="7.42578125" style="103" customWidth="1"/>
    <col min="1036" max="1036" width="8.7109375" style="103" customWidth="1"/>
    <col min="1037" max="1037" width="8.42578125" style="103" customWidth="1"/>
    <col min="1038" max="1273" width="8.7109375" style="103"/>
    <col min="1274" max="1274" width="2.7109375" style="103" customWidth="1"/>
    <col min="1275" max="1275" width="16.28515625" style="103" customWidth="1"/>
    <col min="1276" max="1276" width="15" style="103" customWidth="1"/>
    <col min="1277" max="1277" width="9.42578125" style="103" customWidth="1"/>
    <col min="1278" max="1278" width="7.85546875" style="103" customWidth="1"/>
    <col min="1279" max="1279" width="14.28515625" style="103" bestFit="1" customWidth="1"/>
    <col min="1280" max="1280" width="8.85546875" style="103" bestFit="1" customWidth="1"/>
    <col min="1281" max="1281" width="9.28515625" style="103" customWidth="1"/>
    <col min="1282" max="1282" width="8.140625" style="103" customWidth="1"/>
    <col min="1283" max="1283" width="8.42578125" style="103" customWidth="1"/>
    <col min="1284" max="1284" width="7.85546875" style="103" bestFit="1" customWidth="1"/>
    <col min="1285" max="1285" width="8.140625" style="103" customWidth="1"/>
    <col min="1286" max="1287" width="8.42578125" style="103" customWidth="1"/>
    <col min="1288" max="1288" width="7.7109375" style="103" customWidth="1"/>
    <col min="1289" max="1290" width="13" style="103" bestFit="1" customWidth="1"/>
    <col min="1291" max="1291" width="7.42578125" style="103" customWidth="1"/>
    <col min="1292" max="1292" width="8.7109375" style="103" customWidth="1"/>
    <col min="1293" max="1293" width="8.42578125" style="103" customWidth="1"/>
    <col min="1294" max="1529" width="8.7109375" style="103"/>
    <col min="1530" max="1530" width="2.7109375" style="103" customWidth="1"/>
    <col min="1531" max="1531" width="16.28515625" style="103" customWidth="1"/>
    <col min="1532" max="1532" width="15" style="103" customWidth="1"/>
    <col min="1533" max="1533" width="9.42578125" style="103" customWidth="1"/>
    <col min="1534" max="1534" width="7.85546875" style="103" customWidth="1"/>
    <col min="1535" max="1535" width="14.28515625" style="103" bestFit="1" customWidth="1"/>
    <col min="1536" max="1536" width="8.85546875" style="103" bestFit="1" customWidth="1"/>
    <col min="1537" max="1537" width="9.28515625" style="103" customWidth="1"/>
    <col min="1538" max="1538" width="8.140625" style="103" customWidth="1"/>
    <col min="1539" max="1539" width="8.42578125" style="103" customWidth="1"/>
    <col min="1540" max="1540" width="7.85546875" style="103" bestFit="1" customWidth="1"/>
    <col min="1541" max="1541" width="8.140625" style="103" customWidth="1"/>
    <col min="1542" max="1543" width="8.42578125" style="103" customWidth="1"/>
    <col min="1544" max="1544" width="7.7109375" style="103" customWidth="1"/>
    <col min="1545" max="1546" width="13" style="103" bestFit="1" customWidth="1"/>
    <col min="1547" max="1547" width="7.42578125" style="103" customWidth="1"/>
    <col min="1548" max="1548" width="8.7109375" style="103" customWidth="1"/>
    <col min="1549" max="1549" width="8.42578125" style="103" customWidth="1"/>
    <col min="1550" max="1785" width="8.7109375" style="103"/>
    <col min="1786" max="1786" width="2.7109375" style="103" customWidth="1"/>
    <col min="1787" max="1787" width="16.28515625" style="103" customWidth="1"/>
    <col min="1788" max="1788" width="15" style="103" customWidth="1"/>
    <col min="1789" max="1789" width="9.42578125" style="103" customWidth="1"/>
    <col min="1790" max="1790" width="7.85546875" style="103" customWidth="1"/>
    <col min="1791" max="1791" width="14.28515625" style="103" bestFit="1" customWidth="1"/>
    <col min="1792" max="1792" width="8.85546875" style="103" bestFit="1" customWidth="1"/>
    <col min="1793" max="1793" width="9.28515625" style="103" customWidth="1"/>
    <col min="1794" max="1794" width="8.140625" style="103" customWidth="1"/>
    <col min="1795" max="1795" width="8.42578125" style="103" customWidth="1"/>
    <col min="1796" max="1796" width="7.85546875" style="103" bestFit="1" customWidth="1"/>
    <col min="1797" max="1797" width="8.140625" style="103" customWidth="1"/>
    <col min="1798" max="1799" width="8.42578125" style="103" customWidth="1"/>
    <col min="1800" max="1800" width="7.7109375" style="103" customWidth="1"/>
    <col min="1801" max="1802" width="13" style="103" bestFit="1" customWidth="1"/>
    <col min="1803" max="1803" width="7.42578125" style="103" customWidth="1"/>
    <col min="1804" max="1804" width="8.7109375" style="103" customWidth="1"/>
    <col min="1805" max="1805" width="8.42578125" style="103" customWidth="1"/>
    <col min="1806" max="2041" width="8.7109375" style="103"/>
    <col min="2042" max="2042" width="2.7109375" style="103" customWidth="1"/>
    <col min="2043" max="2043" width="16.28515625" style="103" customWidth="1"/>
    <col min="2044" max="2044" width="15" style="103" customWidth="1"/>
    <col min="2045" max="2045" width="9.42578125" style="103" customWidth="1"/>
    <col min="2046" max="2046" width="7.85546875" style="103" customWidth="1"/>
    <col min="2047" max="2047" width="14.28515625" style="103" bestFit="1" customWidth="1"/>
    <col min="2048" max="2048" width="8.85546875" style="103" bestFit="1" customWidth="1"/>
    <col min="2049" max="2049" width="9.28515625" style="103" customWidth="1"/>
    <col min="2050" max="2050" width="8.140625" style="103" customWidth="1"/>
    <col min="2051" max="2051" width="8.42578125" style="103" customWidth="1"/>
    <col min="2052" max="2052" width="7.85546875" style="103" bestFit="1" customWidth="1"/>
    <col min="2053" max="2053" width="8.140625" style="103" customWidth="1"/>
    <col min="2054" max="2055" width="8.42578125" style="103" customWidth="1"/>
    <col min="2056" max="2056" width="7.7109375" style="103" customWidth="1"/>
    <col min="2057" max="2058" width="13" style="103" bestFit="1" customWidth="1"/>
    <col min="2059" max="2059" width="7.42578125" style="103" customWidth="1"/>
    <col min="2060" max="2060" width="8.7109375" style="103" customWidth="1"/>
    <col min="2061" max="2061" width="8.42578125" style="103" customWidth="1"/>
    <col min="2062" max="2297" width="8.7109375" style="103"/>
    <col min="2298" max="2298" width="2.7109375" style="103" customWidth="1"/>
    <col min="2299" max="2299" width="16.28515625" style="103" customWidth="1"/>
    <col min="2300" max="2300" width="15" style="103" customWidth="1"/>
    <col min="2301" max="2301" width="9.42578125" style="103" customWidth="1"/>
    <col min="2302" max="2302" width="7.85546875" style="103" customWidth="1"/>
    <col min="2303" max="2303" width="14.28515625" style="103" bestFit="1" customWidth="1"/>
    <col min="2304" max="2304" width="8.85546875" style="103" bestFit="1" customWidth="1"/>
    <col min="2305" max="2305" width="9.28515625" style="103" customWidth="1"/>
    <col min="2306" max="2306" width="8.140625" style="103" customWidth="1"/>
    <col min="2307" max="2307" width="8.42578125" style="103" customWidth="1"/>
    <col min="2308" max="2308" width="7.85546875" style="103" bestFit="1" customWidth="1"/>
    <col min="2309" max="2309" width="8.140625" style="103" customWidth="1"/>
    <col min="2310" max="2311" width="8.42578125" style="103" customWidth="1"/>
    <col min="2312" max="2312" width="7.7109375" style="103" customWidth="1"/>
    <col min="2313" max="2314" width="13" style="103" bestFit="1" customWidth="1"/>
    <col min="2315" max="2315" width="7.42578125" style="103" customWidth="1"/>
    <col min="2316" max="2316" width="8.7109375" style="103" customWidth="1"/>
    <col min="2317" max="2317" width="8.42578125" style="103" customWidth="1"/>
    <col min="2318" max="2553" width="8.7109375" style="103"/>
    <col min="2554" max="2554" width="2.7109375" style="103" customWidth="1"/>
    <col min="2555" max="2555" width="16.28515625" style="103" customWidth="1"/>
    <col min="2556" max="2556" width="15" style="103" customWidth="1"/>
    <col min="2557" max="2557" width="9.42578125" style="103" customWidth="1"/>
    <col min="2558" max="2558" width="7.85546875" style="103" customWidth="1"/>
    <col min="2559" max="2559" width="14.28515625" style="103" bestFit="1" customWidth="1"/>
    <col min="2560" max="2560" width="8.85546875" style="103" bestFit="1" customWidth="1"/>
    <col min="2561" max="2561" width="9.28515625" style="103" customWidth="1"/>
    <col min="2562" max="2562" width="8.140625" style="103" customWidth="1"/>
    <col min="2563" max="2563" width="8.42578125" style="103" customWidth="1"/>
    <col min="2564" max="2564" width="7.85546875" style="103" bestFit="1" customWidth="1"/>
    <col min="2565" max="2565" width="8.140625" style="103" customWidth="1"/>
    <col min="2566" max="2567" width="8.42578125" style="103" customWidth="1"/>
    <col min="2568" max="2568" width="7.7109375" style="103" customWidth="1"/>
    <col min="2569" max="2570" width="13" style="103" bestFit="1" customWidth="1"/>
    <col min="2571" max="2571" width="7.42578125" style="103" customWidth="1"/>
    <col min="2572" max="2572" width="8.7109375" style="103" customWidth="1"/>
    <col min="2573" max="2573" width="8.42578125" style="103" customWidth="1"/>
    <col min="2574" max="2809" width="8.7109375" style="103"/>
    <col min="2810" max="2810" width="2.7109375" style="103" customWidth="1"/>
    <col min="2811" max="2811" width="16.28515625" style="103" customWidth="1"/>
    <col min="2812" max="2812" width="15" style="103" customWidth="1"/>
    <col min="2813" max="2813" width="9.42578125" style="103" customWidth="1"/>
    <col min="2814" max="2814" width="7.85546875" style="103" customWidth="1"/>
    <col min="2815" max="2815" width="14.28515625" style="103" bestFit="1" customWidth="1"/>
    <col min="2816" max="2816" width="8.85546875" style="103" bestFit="1" customWidth="1"/>
    <col min="2817" max="2817" width="9.28515625" style="103" customWidth="1"/>
    <col min="2818" max="2818" width="8.140625" style="103" customWidth="1"/>
    <col min="2819" max="2819" width="8.42578125" style="103" customWidth="1"/>
    <col min="2820" max="2820" width="7.85546875" style="103" bestFit="1" customWidth="1"/>
    <col min="2821" max="2821" width="8.140625" style="103" customWidth="1"/>
    <col min="2822" max="2823" width="8.42578125" style="103" customWidth="1"/>
    <col min="2824" max="2824" width="7.7109375" style="103" customWidth="1"/>
    <col min="2825" max="2826" width="13" style="103" bestFit="1" customWidth="1"/>
    <col min="2827" max="2827" width="7.42578125" style="103" customWidth="1"/>
    <col min="2828" max="2828" width="8.7109375" style="103" customWidth="1"/>
    <col min="2829" max="2829" width="8.42578125" style="103" customWidth="1"/>
    <col min="2830" max="3065" width="8.7109375" style="103"/>
    <col min="3066" max="3066" width="2.7109375" style="103" customWidth="1"/>
    <col min="3067" max="3067" width="16.28515625" style="103" customWidth="1"/>
    <col min="3068" max="3068" width="15" style="103" customWidth="1"/>
    <col min="3069" max="3069" width="9.42578125" style="103" customWidth="1"/>
    <col min="3070" max="3070" width="7.85546875" style="103" customWidth="1"/>
    <col min="3071" max="3071" width="14.28515625" style="103" bestFit="1" customWidth="1"/>
    <col min="3072" max="3072" width="8.85546875" style="103" bestFit="1" customWidth="1"/>
    <col min="3073" max="3073" width="9.28515625" style="103" customWidth="1"/>
    <col min="3074" max="3074" width="8.140625" style="103" customWidth="1"/>
    <col min="3075" max="3075" width="8.42578125" style="103" customWidth="1"/>
    <col min="3076" max="3076" width="7.85546875" style="103" bestFit="1" customWidth="1"/>
    <col min="3077" max="3077" width="8.140625" style="103" customWidth="1"/>
    <col min="3078" max="3079" width="8.42578125" style="103" customWidth="1"/>
    <col min="3080" max="3080" width="7.7109375" style="103" customWidth="1"/>
    <col min="3081" max="3082" width="13" style="103" bestFit="1" customWidth="1"/>
    <col min="3083" max="3083" width="7.42578125" style="103" customWidth="1"/>
    <col min="3084" max="3084" width="8.7109375" style="103" customWidth="1"/>
    <col min="3085" max="3085" width="8.42578125" style="103" customWidth="1"/>
    <col min="3086" max="3321" width="8.7109375" style="103"/>
    <col min="3322" max="3322" width="2.7109375" style="103" customWidth="1"/>
    <col min="3323" max="3323" width="16.28515625" style="103" customWidth="1"/>
    <col min="3324" max="3324" width="15" style="103" customWidth="1"/>
    <col min="3325" max="3325" width="9.42578125" style="103" customWidth="1"/>
    <col min="3326" max="3326" width="7.85546875" style="103" customWidth="1"/>
    <col min="3327" max="3327" width="14.28515625" style="103" bestFit="1" customWidth="1"/>
    <col min="3328" max="3328" width="8.85546875" style="103" bestFit="1" customWidth="1"/>
    <col min="3329" max="3329" width="9.28515625" style="103" customWidth="1"/>
    <col min="3330" max="3330" width="8.140625" style="103" customWidth="1"/>
    <col min="3331" max="3331" width="8.42578125" style="103" customWidth="1"/>
    <col min="3332" max="3332" width="7.85546875" style="103" bestFit="1" customWidth="1"/>
    <col min="3333" max="3333" width="8.140625" style="103" customWidth="1"/>
    <col min="3334" max="3335" width="8.42578125" style="103" customWidth="1"/>
    <col min="3336" max="3336" width="7.7109375" style="103" customWidth="1"/>
    <col min="3337" max="3338" width="13" style="103" bestFit="1" customWidth="1"/>
    <col min="3339" max="3339" width="7.42578125" style="103" customWidth="1"/>
    <col min="3340" max="3340" width="8.7109375" style="103" customWidth="1"/>
    <col min="3341" max="3341" width="8.42578125" style="103" customWidth="1"/>
    <col min="3342" max="3577" width="8.7109375" style="103"/>
    <col min="3578" max="3578" width="2.7109375" style="103" customWidth="1"/>
    <col min="3579" max="3579" width="16.28515625" style="103" customWidth="1"/>
    <col min="3580" max="3580" width="15" style="103" customWidth="1"/>
    <col min="3581" max="3581" width="9.42578125" style="103" customWidth="1"/>
    <col min="3582" max="3582" width="7.85546875" style="103" customWidth="1"/>
    <col min="3583" max="3583" width="14.28515625" style="103" bestFit="1" customWidth="1"/>
    <col min="3584" max="3584" width="8.85546875" style="103" bestFit="1" customWidth="1"/>
    <col min="3585" max="3585" width="9.28515625" style="103" customWidth="1"/>
    <col min="3586" max="3586" width="8.140625" style="103" customWidth="1"/>
    <col min="3587" max="3587" width="8.42578125" style="103" customWidth="1"/>
    <col min="3588" max="3588" width="7.85546875" style="103" bestFit="1" customWidth="1"/>
    <col min="3589" max="3589" width="8.140625" style="103" customWidth="1"/>
    <col min="3590" max="3591" width="8.42578125" style="103" customWidth="1"/>
    <col min="3592" max="3592" width="7.7109375" style="103" customWidth="1"/>
    <col min="3593" max="3594" width="13" style="103" bestFit="1" customWidth="1"/>
    <col min="3595" max="3595" width="7.42578125" style="103" customWidth="1"/>
    <col min="3596" max="3596" width="8.7109375" style="103" customWidth="1"/>
    <col min="3597" max="3597" width="8.42578125" style="103" customWidth="1"/>
    <col min="3598" max="3833" width="8.7109375" style="103"/>
    <col min="3834" max="3834" width="2.7109375" style="103" customWidth="1"/>
    <col min="3835" max="3835" width="16.28515625" style="103" customWidth="1"/>
    <col min="3836" max="3836" width="15" style="103" customWidth="1"/>
    <col min="3837" max="3837" width="9.42578125" style="103" customWidth="1"/>
    <col min="3838" max="3838" width="7.85546875" style="103" customWidth="1"/>
    <col min="3839" max="3839" width="14.28515625" style="103" bestFit="1" customWidth="1"/>
    <col min="3840" max="3840" width="8.85546875" style="103" bestFit="1" customWidth="1"/>
    <col min="3841" max="3841" width="9.28515625" style="103" customWidth="1"/>
    <col min="3842" max="3842" width="8.140625" style="103" customWidth="1"/>
    <col min="3843" max="3843" width="8.42578125" style="103" customWidth="1"/>
    <col min="3844" max="3844" width="7.85546875" style="103" bestFit="1" customWidth="1"/>
    <col min="3845" max="3845" width="8.140625" style="103" customWidth="1"/>
    <col min="3846" max="3847" width="8.42578125" style="103" customWidth="1"/>
    <col min="3848" max="3848" width="7.7109375" style="103" customWidth="1"/>
    <col min="3849" max="3850" width="13" style="103" bestFit="1" customWidth="1"/>
    <col min="3851" max="3851" width="7.42578125" style="103" customWidth="1"/>
    <col min="3852" max="3852" width="8.7109375" style="103" customWidth="1"/>
    <col min="3853" max="3853" width="8.42578125" style="103" customWidth="1"/>
    <col min="3854" max="4089" width="8.7109375" style="103"/>
    <col min="4090" max="4090" width="2.7109375" style="103" customWidth="1"/>
    <col min="4091" max="4091" width="16.28515625" style="103" customWidth="1"/>
    <col min="4092" max="4092" width="15" style="103" customWidth="1"/>
    <col min="4093" max="4093" width="9.42578125" style="103" customWidth="1"/>
    <col min="4094" max="4094" width="7.85546875" style="103" customWidth="1"/>
    <col min="4095" max="4095" width="14.28515625" style="103" bestFit="1" customWidth="1"/>
    <col min="4096" max="4096" width="8.85546875" style="103" bestFit="1" customWidth="1"/>
    <col min="4097" max="4097" width="9.28515625" style="103" customWidth="1"/>
    <col min="4098" max="4098" width="8.140625" style="103" customWidth="1"/>
    <col min="4099" max="4099" width="8.42578125" style="103" customWidth="1"/>
    <col min="4100" max="4100" width="7.85546875" style="103" bestFit="1" customWidth="1"/>
    <col min="4101" max="4101" width="8.140625" style="103" customWidth="1"/>
    <col min="4102" max="4103" width="8.42578125" style="103" customWidth="1"/>
    <col min="4104" max="4104" width="7.7109375" style="103" customWidth="1"/>
    <col min="4105" max="4106" width="13" style="103" bestFit="1" customWidth="1"/>
    <col min="4107" max="4107" width="7.42578125" style="103" customWidth="1"/>
    <col min="4108" max="4108" width="8.7109375" style="103" customWidth="1"/>
    <col min="4109" max="4109" width="8.42578125" style="103" customWidth="1"/>
    <col min="4110" max="4345" width="8.7109375" style="103"/>
    <col min="4346" max="4346" width="2.7109375" style="103" customWidth="1"/>
    <col min="4347" max="4347" width="16.28515625" style="103" customWidth="1"/>
    <col min="4348" max="4348" width="15" style="103" customWidth="1"/>
    <col min="4349" max="4349" width="9.42578125" style="103" customWidth="1"/>
    <col min="4350" max="4350" width="7.85546875" style="103" customWidth="1"/>
    <col min="4351" max="4351" width="14.28515625" style="103" bestFit="1" customWidth="1"/>
    <col min="4352" max="4352" width="8.85546875" style="103" bestFit="1" customWidth="1"/>
    <col min="4353" max="4353" width="9.28515625" style="103" customWidth="1"/>
    <col min="4354" max="4354" width="8.140625" style="103" customWidth="1"/>
    <col min="4355" max="4355" width="8.42578125" style="103" customWidth="1"/>
    <col min="4356" max="4356" width="7.85546875" style="103" bestFit="1" customWidth="1"/>
    <col min="4357" max="4357" width="8.140625" style="103" customWidth="1"/>
    <col min="4358" max="4359" width="8.42578125" style="103" customWidth="1"/>
    <col min="4360" max="4360" width="7.7109375" style="103" customWidth="1"/>
    <col min="4361" max="4362" width="13" style="103" bestFit="1" customWidth="1"/>
    <col min="4363" max="4363" width="7.42578125" style="103" customWidth="1"/>
    <col min="4364" max="4364" width="8.7109375" style="103" customWidth="1"/>
    <col min="4365" max="4365" width="8.42578125" style="103" customWidth="1"/>
    <col min="4366" max="4601" width="8.7109375" style="103"/>
    <col min="4602" max="4602" width="2.7109375" style="103" customWidth="1"/>
    <col min="4603" max="4603" width="16.28515625" style="103" customWidth="1"/>
    <col min="4604" max="4604" width="15" style="103" customWidth="1"/>
    <col min="4605" max="4605" width="9.42578125" style="103" customWidth="1"/>
    <col min="4606" max="4606" width="7.85546875" style="103" customWidth="1"/>
    <col min="4607" max="4607" width="14.28515625" style="103" bestFit="1" customWidth="1"/>
    <col min="4608" max="4608" width="8.85546875" style="103" bestFit="1" customWidth="1"/>
    <col min="4609" max="4609" width="9.28515625" style="103" customWidth="1"/>
    <col min="4610" max="4610" width="8.140625" style="103" customWidth="1"/>
    <col min="4611" max="4611" width="8.42578125" style="103" customWidth="1"/>
    <col min="4612" max="4612" width="7.85546875" style="103" bestFit="1" customWidth="1"/>
    <col min="4613" max="4613" width="8.140625" style="103" customWidth="1"/>
    <col min="4614" max="4615" width="8.42578125" style="103" customWidth="1"/>
    <col min="4616" max="4616" width="7.7109375" style="103" customWidth="1"/>
    <col min="4617" max="4618" width="13" style="103" bestFit="1" customWidth="1"/>
    <col min="4619" max="4619" width="7.42578125" style="103" customWidth="1"/>
    <col min="4620" max="4620" width="8.7109375" style="103" customWidth="1"/>
    <col min="4621" max="4621" width="8.42578125" style="103" customWidth="1"/>
    <col min="4622" max="4857" width="8.7109375" style="103"/>
    <col min="4858" max="4858" width="2.7109375" style="103" customWidth="1"/>
    <col min="4859" max="4859" width="16.28515625" style="103" customWidth="1"/>
    <col min="4860" max="4860" width="15" style="103" customWidth="1"/>
    <col min="4861" max="4861" width="9.42578125" style="103" customWidth="1"/>
    <col min="4862" max="4862" width="7.85546875" style="103" customWidth="1"/>
    <col min="4863" max="4863" width="14.28515625" style="103" bestFit="1" customWidth="1"/>
    <col min="4864" max="4864" width="8.85546875" style="103" bestFit="1" customWidth="1"/>
    <col min="4865" max="4865" width="9.28515625" style="103" customWidth="1"/>
    <col min="4866" max="4866" width="8.140625" style="103" customWidth="1"/>
    <col min="4867" max="4867" width="8.42578125" style="103" customWidth="1"/>
    <col min="4868" max="4868" width="7.85546875" style="103" bestFit="1" customWidth="1"/>
    <col min="4869" max="4869" width="8.140625" style="103" customWidth="1"/>
    <col min="4870" max="4871" width="8.42578125" style="103" customWidth="1"/>
    <col min="4872" max="4872" width="7.7109375" style="103" customWidth="1"/>
    <col min="4873" max="4874" width="13" style="103" bestFit="1" customWidth="1"/>
    <col min="4875" max="4875" width="7.42578125" style="103" customWidth="1"/>
    <col min="4876" max="4876" width="8.7109375" style="103" customWidth="1"/>
    <col min="4877" max="4877" width="8.42578125" style="103" customWidth="1"/>
    <col min="4878" max="5113" width="8.7109375" style="103"/>
    <col min="5114" max="5114" width="2.7109375" style="103" customWidth="1"/>
    <col min="5115" max="5115" width="16.28515625" style="103" customWidth="1"/>
    <col min="5116" max="5116" width="15" style="103" customWidth="1"/>
    <col min="5117" max="5117" width="9.42578125" style="103" customWidth="1"/>
    <col min="5118" max="5118" width="7.85546875" style="103" customWidth="1"/>
    <col min="5119" max="5119" width="14.28515625" style="103" bestFit="1" customWidth="1"/>
    <col min="5120" max="5120" width="8.85546875" style="103" bestFit="1" customWidth="1"/>
    <col min="5121" max="5121" width="9.28515625" style="103" customWidth="1"/>
    <col min="5122" max="5122" width="8.140625" style="103" customWidth="1"/>
    <col min="5123" max="5123" width="8.42578125" style="103" customWidth="1"/>
    <col min="5124" max="5124" width="7.85546875" style="103" bestFit="1" customWidth="1"/>
    <col min="5125" max="5125" width="8.140625" style="103" customWidth="1"/>
    <col min="5126" max="5127" width="8.42578125" style="103" customWidth="1"/>
    <col min="5128" max="5128" width="7.7109375" style="103" customWidth="1"/>
    <col min="5129" max="5130" width="13" style="103" bestFit="1" customWidth="1"/>
    <col min="5131" max="5131" width="7.42578125" style="103" customWidth="1"/>
    <col min="5132" max="5132" width="8.7109375" style="103" customWidth="1"/>
    <col min="5133" max="5133" width="8.42578125" style="103" customWidth="1"/>
    <col min="5134" max="5369" width="8.7109375" style="103"/>
    <col min="5370" max="5370" width="2.7109375" style="103" customWidth="1"/>
    <col min="5371" max="5371" width="16.28515625" style="103" customWidth="1"/>
    <col min="5372" max="5372" width="15" style="103" customWidth="1"/>
    <col min="5373" max="5373" width="9.42578125" style="103" customWidth="1"/>
    <col min="5374" max="5374" width="7.85546875" style="103" customWidth="1"/>
    <col min="5375" max="5375" width="14.28515625" style="103" bestFit="1" customWidth="1"/>
    <col min="5376" max="5376" width="8.85546875" style="103" bestFit="1" customWidth="1"/>
    <col min="5377" max="5377" width="9.28515625" style="103" customWidth="1"/>
    <col min="5378" max="5378" width="8.140625" style="103" customWidth="1"/>
    <col min="5379" max="5379" width="8.42578125" style="103" customWidth="1"/>
    <col min="5380" max="5380" width="7.85546875" style="103" bestFit="1" customWidth="1"/>
    <col min="5381" max="5381" width="8.140625" style="103" customWidth="1"/>
    <col min="5382" max="5383" width="8.42578125" style="103" customWidth="1"/>
    <col min="5384" max="5384" width="7.7109375" style="103" customWidth="1"/>
    <col min="5385" max="5386" width="13" style="103" bestFit="1" customWidth="1"/>
    <col min="5387" max="5387" width="7.42578125" style="103" customWidth="1"/>
    <col min="5388" max="5388" width="8.7109375" style="103" customWidth="1"/>
    <col min="5389" max="5389" width="8.42578125" style="103" customWidth="1"/>
    <col min="5390" max="5625" width="8.7109375" style="103"/>
    <col min="5626" max="5626" width="2.7109375" style="103" customWidth="1"/>
    <col min="5627" max="5627" width="16.28515625" style="103" customWidth="1"/>
    <col min="5628" max="5628" width="15" style="103" customWidth="1"/>
    <col min="5629" max="5629" width="9.42578125" style="103" customWidth="1"/>
    <col min="5630" max="5630" width="7.85546875" style="103" customWidth="1"/>
    <col min="5631" max="5631" width="14.28515625" style="103" bestFit="1" customWidth="1"/>
    <col min="5632" max="5632" width="8.85546875" style="103" bestFit="1" customWidth="1"/>
    <col min="5633" max="5633" width="9.28515625" style="103" customWidth="1"/>
    <col min="5634" max="5634" width="8.140625" style="103" customWidth="1"/>
    <col min="5635" max="5635" width="8.42578125" style="103" customWidth="1"/>
    <col min="5636" max="5636" width="7.85546875" style="103" bestFit="1" customWidth="1"/>
    <col min="5637" max="5637" width="8.140625" style="103" customWidth="1"/>
    <col min="5638" max="5639" width="8.42578125" style="103" customWidth="1"/>
    <col min="5640" max="5640" width="7.7109375" style="103" customWidth="1"/>
    <col min="5641" max="5642" width="13" style="103" bestFit="1" customWidth="1"/>
    <col min="5643" max="5643" width="7.42578125" style="103" customWidth="1"/>
    <col min="5644" max="5644" width="8.7109375" style="103" customWidth="1"/>
    <col min="5645" max="5645" width="8.42578125" style="103" customWidth="1"/>
    <col min="5646" max="5881" width="8.7109375" style="103"/>
    <col min="5882" max="5882" width="2.7109375" style="103" customWidth="1"/>
    <col min="5883" max="5883" width="16.28515625" style="103" customWidth="1"/>
    <col min="5884" max="5884" width="15" style="103" customWidth="1"/>
    <col min="5885" max="5885" width="9.42578125" style="103" customWidth="1"/>
    <col min="5886" max="5886" width="7.85546875" style="103" customWidth="1"/>
    <col min="5887" max="5887" width="14.28515625" style="103" bestFit="1" customWidth="1"/>
    <col min="5888" max="5888" width="8.85546875" style="103" bestFit="1" customWidth="1"/>
    <col min="5889" max="5889" width="9.28515625" style="103" customWidth="1"/>
    <col min="5890" max="5890" width="8.140625" style="103" customWidth="1"/>
    <col min="5891" max="5891" width="8.42578125" style="103" customWidth="1"/>
    <col min="5892" max="5892" width="7.85546875" style="103" bestFit="1" customWidth="1"/>
    <col min="5893" max="5893" width="8.140625" style="103" customWidth="1"/>
    <col min="5894" max="5895" width="8.42578125" style="103" customWidth="1"/>
    <col min="5896" max="5896" width="7.7109375" style="103" customWidth="1"/>
    <col min="5897" max="5898" width="13" style="103" bestFit="1" customWidth="1"/>
    <col min="5899" max="5899" width="7.42578125" style="103" customWidth="1"/>
    <col min="5900" max="5900" width="8.7109375" style="103" customWidth="1"/>
    <col min="5901" max="5901" width="8.42578125" style="103" customWidth="1"/>
    <col min="5902" max="6137" width="8.7109375" style="103"/>
    <col min="6138" max="6138" width="2.7109375" style="103" customWidth="1"/>
    <col min="6139" max="6139" width="16.28515625" style="103" customWidth="1"/>
    <col min="6140" max="6140" width="15" style="103" customWidth="1"/>
    <col min="6141" max="6141" width="9.42578125" style="103" customWidth="1"/>
    <col min="6142" max="6142" width="7.85546875" style="103" customWidth="1"/>
    <col min="6143" max="6143" width="14.28515625" style="103" bestFit="1" customWidth="1"/>
    <col min="6144" max="6144" width="8.85546875" style="103" bestFit="1" customWidth="1"/>
    <col min="6145" max="6145" width="9.28515625" style="103" customWidth="1"/>
    <col min="6146" max="6146" width="8.140625" style="103" customWidth="1"/>
    <col min="6147" max="6147" width="8.42578125" style="103" customWidth="1"/>
    <col min="6148" max="6148" width="7.85546875" style="103" bestFit="1" customWidth="1"/>
    <col min="6149" max="6149" width="8.140625" style="103" customWidth="1"/>
    <col min="6150" max="6151" width="8.42578125" style="103" customWidth="1"/>
    <col min="6152" max="6152" width="7.7109375" style="103" customWidth="1"/>
    <col min="6153" max="6154" width="13" style="103" bestFit="1" customWidth="1"/>
    <col min="6155" max="6155" width="7.42578125" style="103" customWidth="1"/>
    <col min="6156" max="6156" width="8.7109375" style="103" customWidth="1"/>
    <col min="6157" max="6157" width="8.42578125" style="103" customWidth="1"/>
    <col min="6158" max="6393" width="8.7109375" style="103"/>
    <col min="6394" max="6394" width="2.7109375" style="103" customWidth="1"/>
    <col min="6395" max="6395" width="16.28515625" style="103" customWidth="1"/>
    <col min="6396" max="6396" width="15" style="103" customWidth="1"/>
    <col min="6397" max="6397" width="9.42578125" style="103" customWidth="1"/>
    <col min="6398" max="6398" width="7.85546875" style="103" customWidth="1"/>
    <col min="6399" max="6399" width="14.28515625" style="103" bestFit="1" customWidth="1"/>
    <col min="6400" max="6400" width="8.85546875" style="103" bestFit="1" customWidth="1"/>
    <col min="6401" max="6401" width="9.28515625" style="103" customWidth="1"/>
    <col min="6402" max="6402" width="8.140625" style="103" customWidth="1"/>
    <col min="6403" max="6403" width="8.42578125" style="103" customWidth="1"/>
    <col min="6404" max="6404" width="7.85546875" style="103" bestFit="1" customWidth="1"/>
    <col min="6405" max="6405" width="8.140625" style="103" customWidth="1"/>
    <col min="6406" max="6407" width="8.42578125" style="103" customWidth="1"/>
    <col min="6408" max="6408" width="7.7109375" style="103" customWidth="1"/>
    <col min="6409" max="6410" width="13" style="103" bestFit="1" customWidth="1"/>
    <col min="6411" max="6411" width="7.42578125" style="103" customWidth="1"/>
    <col min="6412" max="6412" width="8.7109375" style="103" customWidth="1"/>
    <col min="6413" max="6413" width="8.42578125" style="103" customWidth="1"/>
    <col min="6414" max="6649" width="8.7109375" style="103"/>
    <col min="6650" max="6650" width="2.7109375" style="103" customWidth="1"/>
    <col min="6651" max="6651" width="16.28515625" style="103" customWidth="1"/>
    <col min="6652" max="6652" width="15" style="103" customWidth="1"/>
    <col min="6653" max="6653" width="9.42578125" style="103" customWidth="1"/>
    <col min="6654" max="6654" width="7.85546875" style="103" customWidth="1"/>
    <col min="6655" max="6655" width="14.28515625" style="103" bestFit="1" customWidth="1"/>
    <col min="6656" max="6656" width="8.85546875" style="103" bestFit="1" customWidth="1"/>
    <col min="6657" max="6657" width="9.28515625" style="103" customWidth="1"/>
    <col min="6658" max="6658" width="8.140625" style="103" customWidth="1"/>
    <col min="6659" max="6659" width="8.42578125" style="103" customWidth="1"/>
    <col min="6660" max="6660" width="7.85546875" style="103" bestFit="1" customWidth="1"/>
    <col min="6661" max="6661" width="8.140625" style="103" customWidth="1"/>
    <col min="6662" max="6663" width="8.42578125" style="103" customWidth="1"/>
    <col min="6664" max="6664" width="7.7109375" style="103" customWidth="1"/>
    <col min="6665" max="6666" width="13" style="103" bestFit="1" customWidth="1"/>
    <col min="6667" max="6667" width="7.42578125" style="103" customWidth="1"/>
    <col min="6668" max="6668" width="8.7109375" style="103" customWidth="1"/>
    <col min="6669" max="6669" width="8.42578125" style="103" customWidth="1"/>
    <col min="6670" max="6905" width="8.7109375" style="103"/>
    <col min="6906" max="6906" width="2.7109375" style="103" customWidth="1"/>
    <col min="6907" max="6907" width="16.28515625" style="103" customWidth="1"/>
    <col min="6908" max="6908" width="15" style="103" customWidth="1"/>
    <col min="6909" max="6909" width="9.42578125" style="103" customWidth="1"/>
    <col min="6910" max="6910" width="7.85546875" style="103" customWidth="1"/>
    <col min="6911" max="6911" width="14.28515625" style="103" bestFit="1" customWidth="1"/>
    <col min="6912" max="6912" width="8.85546875" style="103" bestFit="1" customWidth="1"/>
    <col min="6913" max="6913" width="9.28515625" style="103" customWidth="1"/>
    <col min="6914" max="6914" width="8.140625" style="103" customWidth="1"/>
    <col min="6915" max="6915" width="8.42578125" style="103" customWidth="1"/>
    <col min="6916" max="6916" width="7.85546875" style="103" bestFit="1" customWidth="1"/>
    <col min="6917" max="6917" width="8.140625" style="103" customWidth="1"/>
    <col min="6918" max="6919" width="8.42578125" style="103" customWidth="1"/>
    <col min="6920" max="6920" width="7.7109375" style="103" customWidth="1"/>
    <col min="6921" max="6922" width="13" style="103" bestFit="1" customWidth="1"/>
    <col min="6923" max="6923" width="7.42578125" style="103" customWidth="1"/>
    <col min="6924" max="6924" width="8.7109375" style="103" customWidth="1"/>
    <col min="6925" max="6925" width="8.42578125" style="103" customWidth="1"/>
    <col min="6926" max="7161" width="8.7109375" style="103"/>
    <col min="7162" max="7162" width="2.7109375" style="103" customWidth="1"/>
    <col min="7163" max="7163" width="16.28515625" style="103" customWidth="1"/>
    <col min="7164" max="7164" width="15" style="103" customWidth="1"/>
    <col min="7165" max="7165" width="9.42578125" style="103" customWidth="1"/>
    <col min="7166" max="7166" width="7.85546875" style="103" customWidth="1"/>
    <col min="7167" max="7167" width="14.28515625" style="103" bestFit="1" customWidth="1"/>
    <col min="7168" max="7168" width="8.85546875" style="103" bestFit="1" customWidth="1"/>
    <col min="7169" max="7169" width="9.28515625" style="103" customWidth="1"/>
    <col min="7170" max="7170" width="8.140625" style="103" customWidth="1"/>
    <col min="7171" max="7171" width="8.42578125" style="103" customWidth="1"/>
    <col min="7172" max="7172" width="7.85546875" style="103" bestFit="1" customWidth="1"/>
    <col min="7173" max="7173" width="8.140625" style="103" customWidth="1"/>
    <col min="7174" max="7175" width="8.42578125" style="103" customWidth="1"/>
    <col min="7176" max="7176" width="7.7109375" style="103" customWidth="1"/>
    <col min="7177" max="7178" width="13" style="103" bestFit="1" customWidth="1"/>
    <col min="7179" max="7179" width="7.42578125" style="103" customWidth="1"/>
    <col min="7180" max="7180" width="8.7109375" style="103" customWidth="1"/>
    <col min="7181" max="7181" width="8.42578125" style="103" customWidth="1"/>
    <col min="7182" max="7417" width="8.7109375" style="103"/>
    <col min="7418" max="7418" width="2.7109375" style="103" customWidth="1"/>
    <col min="7419" max="7419" width="16.28515625" style="103" customWidth="1"/>
    <col min="7420" max="7420" width="15" style="103" customWidth="1"/>
    <col min="7421" max="7421" width="9.42578125" style="103" customWidth="1"/>
    <col min="7422" max="7422" width="7.85546875" style="103" customWidth="1"/>
    <col min="7423" max="7423" width="14.28515625" style="103" bestFit="1" customWidth="1"/>
    <col min="7424" max="7424" width="8.85546875" style="103" bestFit="1" customWidth="1"/>
    <col min="7425" max="7425" width="9.28515625" style="103" customWidth="1"/>
    <col min="7426" max="7426" width="8.140625" style="103" customWidth="1"/>
    <col min="7427" max="7427" width="8.42578125" style="103" customWidth="1"/>
    <col min="7428" max="7428" width="7.85546875" style="103" bestFit="1" customWidth="1"/>
    <col min="7429" max="7429" width="8.140625" style="103" customWidth="1"/>
    <col min="7430" max="7431" width="8.42578125" style="103" customWidth="1"/>
    <col min="7432" max="7432" width="7.7109375" style="103" customWidth="1"/>
    <col min="7433" max="7434" width="13" style="103" bestFit="1" customWidth="1"/>
    <col min="7435" max="7435" width="7.42578125" style="103" customWidth="1"/>
    <col min="7436" max="7436" width="8.7109375" style="103" customWidth="1"/>
    <col min="7437" max="7437" width="8.42578125" style="103" customWidth="1"/>
    <col min="7438" max="7673" width="8.7109375" style="103"/>
    <col min="7674" max="7674" width="2.7109375" style="103" customWidth="1"/>
    <col min="7675" max="7675" width="16.28515625" style="103" customWidth="1"/>
    <col min="7676" max="7676" width="15" style="103" customWidth="1"/>
    <col min="7677" max="7677" width="9.42578125" style="103" customWidth="1"/>
    <col min="7678" max="7678" width="7.85546875" style="103" customWidth="1"/>
    <col min="7679" max="7679" width="14.28515625" style="103" bestFit="1" customWidth="1"/>
    <col min="7680" max="7680" width="8.85546875" style="103" bestFit="1" customWidth="1"/>
    <col min="7681" max="7681" width="9.28515625" style="103" customWidth="1"/>
    <col min="7682" max="7682" width="8.140625" style="103" customWidth="1"/>
    <col min="7683" max="7683" width="8.42578125" style="103" customWidth="1"/>
    <col min="7684" max="7684" width="7.85546875" style="103" bestFit="1" customWidth="1"/>
    <col min="7685" max="7685" width="8.140625" style="103" customWidth="1"/>
    <col min="7686" max="7687" width="8.42578125" style="103" customWidth="1"/>
    <col min="7688" max="7688" width="7.7109375" style="103" customWidth="1"/>
    <col min="7689" max="7690" width="13" style="103" bestFit="1" customWidth="1"/>
    <col min="7691" max="7691" width="7.42578125" style="103" customWidth="1"/>
    <col min="7692" max="7692" width="8.7109375" style="103" customWidth="1"/>
    <col min="7693" max="7693" width="8.42578125" style="103" customWidth="1"/>
    <col min="7694" max="7929" width="8.7109375" style="103"/>
    <col min="7930" max="7930" width="2.7109375" style="103" customWidth="1"/>
    <col min="7931" max="7931" width="16.28515625" style="103" customWidth="1"/>
    <col min="7932" max="7932" width="15" style="103" customWidth="1"/>
    <col min="7933" max="7933" width="9.42578125" style="103" customWidth="1"/>
    <col min="7934" max="7934" width="7.85546875" style="103" customWidth="1"/>
    <col min="7935" max="7935" width="14.28515625" style="103" bestFit="1" customWidth="1"/>
    <col min="7936" max="7936" width="8.85546875" style="103" bestFit="1" customWidth="1"/>
    <col min="7937" max="7937" width="9.28515625" style="103" customWidth="1"/>
    <col min="7938" max="7938" width="8.140625" style="103" customWidth="1"/>
    <col min="7939" max="7939" width="8.42578125" style="103" customWidth="1"/>
    <col min="7940" max="7940" width="7.85546875" style="103" bestFit="1" customWidth="1"/>
    <col min="7941" max="7941" width="8.140625" style="103" customWidth="1"/>
    <col min="7942" max="7943" width="8.42578125" style="103" customWidth="1"/>
    <col min="7944" max="7944" width="7.7109375" style="103" customWidth="1"/>
    <col min="7945" max="7946" width="13" style="103" bestFit="1" customWidth="1"/>
    <col min="7947" max="7947" width="7.42578125" style="103" customWidth="1"/>
    <col min="7948" max="7948" width="8.7109375" style="103" customWidth="1"/>
    <col min="7949" max="7949" width="8.42578125" style="103" customWidth="1"/>
    <col min="7950" max="8185" width="8.7109375" style="103"/>
    <col min="8186" max="8186" width="2.7109375" style="103" customWidth="1"/>
    <col min="8187" max="8187" width="16.28515625" style="103" customWidth="1"/>
    <col min="8188" max="8188" width="15" style="103" customWidth="1"/>
    <col min="8189" max="8189" width="9.42578125" style="103" customWidth="1"/>
    <col min="8190" max="8190" width="7.85546875" style="103" customWidth="1"/>
    <col min="8191" max="8191" width="14.28515625" style="103" bestFit="1" customWidth="1"/>
    <col min="8192" max="8192" width="8.85546875" style="103" bestFit="1" customWidth="1"/>
    <col min="8193" max="8193" width="9.28515625" style="103" customWidth="1"/>
    <col min="8194" max="8194" width="8.140625" style="103" customWidth="1"/>
    <col min="8195" max="8195" width="8.42578125" style="103" customWidth="1"/>
    <col min="8196" max="8196" width="7.85546875" style="103" bestFit="1" customWidth="1"/>
    <col min="8197" max="8197" width="8.140625" style="103" customWidth="1"/>
    <col min="8198" max="8199" width="8.42578125" style="103" customWidth="1"/>
    <col min="8200" max="8200" width="7.7109375" style="103" customWidth="1"/>
    <col min="8201" max="8202" width="13" style="103" bestFit="1" customWidth="1"/>
    <col min="8203" max="8203" width="7.42578125" style="103" customWidth="1"/>
    <col min="8204" max="8204" width="8.7109375" style="103" customWidth="1"/>
    <col min="8205" max="8205" width="8.42578125" style="103" customWidth="1"/>
    <col min="8206" max="8441" width="8.7109375" style="103"/>
    <col min="8442" max="8442" width="2.7109375" style="103" customWidth="1"/>
    <col min="8443" max="8443" width="16.28515625" style="103" customWidth="1"/>
    <col min="8444" max="8444" width="15" style="103" customWidth="1"/>
    <col min="8445" max="8445" width="9.42578125" style="103" customWidth="1"/>
    <col min="8446" max="8446" width="7.85546875" style="103" customWidth="1"/>
    <col min="8447" max="8447" width="14.28515625" style="103" bestFit="1" customWidth="1"/>
    <col min="8448" max="8448" width="8.85546875" style="103" bestFit="1" customWidth="1"/>
    <col min="8449" max="8449" width="9.28515625" style="103" customWidth="1"/>
    <col min="8450" max="8450" width="8.140625" style="103" customWidth="1"/>
    <col min="8451" max="8451" width="8.42578125" style="103" customWidth="1"/>
    <col min="8452" max="8452" width="7.85546875" style="103" bestFit="1" customWidth="1"/>
    <col min="8453" max="8453" width="8.140625" style="103" customWidth="1"/>
    <col min="8454" max="8455" width="8.42578125" style="103" customWidth="1"/>
    <col min="8456" max="8456" width="7.7109375" style="103" customWidth="1"/>
    <col min="8457" max="8458" width="13" style="103" bestFit="1" customWidth="1"/>
    <col min="8459" max="8459" width="7.42578125" style="103" customWidth="1"/>
    <col min="8460" max="8460" width="8.7109375" style="103" customWidth="1"/>
    <col min="8461" max="8461" width="8.42578125" style="103" customWidth="1"/>
    <col min="8462" max="8697" width="8.7109375" style="103"/>
    <col min="8698" max="8698" width="2.7109375" style="103" customWidth="1"/>
    <col min="8699" max="8699" width="16.28515625" style="103" customWidth="1"/>
    <col min="8700" max="8700" width="15" style="103" customWidth="1"/>
    <col min="8701" max="8701" width="9.42578125" style="103" customWidth="1"/>
    <col min="8702" max="8702" width="7.85546875" style="103" customWidth="1"/>
    <col min="8703" max="8703" width="14.28515625" style="103" bestFit="1" customWidth="1"/>
    <col min="8704" max="8704" width="8.85546875" style="103" bestFit="1" customWidth="1"/>
    <col min="8705" max="8705" width="9.28515625" style="103" customWidth="1"/>
    <col min="8706" max="8706" width="8.140625" style="103" customWidth="1"/>
    <col min="8707" max="8707" width="8.42578125" style="103" customWidth="1"/>
    <col min="8708" max="8708" width="7.85546875" style="103" bestFit="1" customWidth="1"/>
    <col min="8709" max="8709" width="8.140625" style="103" customWidth="1"/>
    <col min="8710" max="8711" width="8.42578125" style="103" customWidth="1"/>
    <col min="8712" max="8712" width="7.7109375" style="103" customWidth="1"/>
    <col min="8713" max="8714" width="13" style="103" bestFit="1" customWidth="1"/>
    <col min="8715" max="8715" width="7.42578125" style="103" customWidth="1"/>
    <col min="8716" max="8716" width="8.7109375" style="103" customWidth="1"/>
    <col min="8717" max="8717" width="8.42578125" style="103" customWidth="1"/>
    <col min="8718" max="8953" width="8.7109375" style="103"/>
    <col min="8954" max="8954" width="2.7109375" style="103" customWidth="1"/>
    <col min="8955" max="8955" width="16.28515625" style="103" customWidth="1"/>
    <col min="8956" max="8956" width="15" style="103" customWidth="1"/>
    <col min="8957" max="8957" width="9.42578125" style="103" customWidth="1"/>
    <col min="8958" max="8958" width="7.85546875" style="103" customWidth="1"/>
    <col min="8959" max="8959" width="14.28515625" style="103" bestFit="1" customWidth="1"/>
    <col min="8960" max="8960" width="8.85546875" style="103" bestFit="1" customWidth="1"/>
    <col min="8961" max="8961" width="9.28515625" style="103" customWidth="1"/>
    <col min="8962" max="8962" width="8.140625" style="103" customWidth="1"/>
    <col min="8963" max="8963" width="8.42578125" style="103" customWidth="1"/>
    <col min="8964" max="8964" width="7.85546875" style="103" bestFit="1" customWidth="1"/>
    <col min="8965" max="8965" width="8.140625" style="103" customWidth="1"/>
    <col min="8966" max="8967" width="8.42578125" style="103" customWidth="1"/>
    <col min="8968" max="8968" width="7.7109375" style="103" customWidth="1"/>
    <col min="8969" max="8970" width="13" style="103" bestFit="1" customWidth="1"/>
    <col min="8971" max="8971" width="7.42578125" style="103" customWidth="1"/>
    <col min="8972" max="8972" width="8.7109375" style="103" customWidth="1"/>
    <col min="8973" max="8973" width="8.42578125" style="103" customWidth="1"/>
    <col min="8974" max="9209" width="8.7109375" style="103"/>
    <col min="9210" max="9210" width="2.7109375" style="103" customWidth="1"/>
    <col min="9211" max="9211" width="16.28515625" style="103" customWidth="1"/>
    <col min="9212" max="9212" width="15" style="103" customWidth="1"/>
    <col min="9213" max="9213" width="9.42578125" style="103" customWidth="1"/>
    <col min="9214" max="9214" width="7.85546875" style="103" customWidth="1"/>
    <col min="9215" max="9215" width="14.28515625" style="103" bestFit="1" customWidth="1"/>
    <col min="9216" max="9216" width="8.85546875" style="103" bestFit="1" customWidth="1"/>
    <col min="9217" max="9217" width="9.28515625" style="103" customWidth="1"/>
    <col min="9218" max="9218" width="8.140625" style="103" customWidth="1"/>
    <col min="9219" max="9219" width="8.42578125" style="103" customWidth="1"/>
    <col min="9220" max="9220" width="7.85546875" style="103" bestFit="1" customWidth="1"/>
    <col min="9221" max="9221" width="8.140625" style="103" customWidth="1"/>
    <col min="9222" max="9223" width="8.42578125" style="103" customWidth="1"/>
    <col min="9224" max="9224" width="7.7109375" style="103" customWidth="1"/>
    <col min="9225" max="9226" width="13" style="103" bestFit="1" customWidth="1"/>
    <col min="9227" max="9227" width="7.42578125" style="103" customWidth="1"/>
    <col min="9228" max="9228" width="8.7109375" style="103" customWidth="1"/>
    <col min="9229" max="9229" width="8.42578125" style="103" customWidth="1"/>
    <col min="9230" max="9465" width="8.7109375" style="103"/>
    <col min="9466" max="9466" width="2.7109375" style="103" customWidth="1"/>
    <col min="9467" max="9467" width="16.28515625" style="103" customWidth="1"/>
    <col min="9468" max="9468" width="15" style="103" customWidth="1"/>
    <col min="9469" max="9469" width="9.42578125" style="103" customWidth="1"/>
    <col min="9470" max="9470" width="7.85546875" style="103" customWidth="1"/>
    <col min="9471" max="9471" width="14.28515625" style="103" bestFit="1" customWidth="1"/>
    <col min="9472" max="9472" width="8.85546875" style="103" bestFit="1" customWidth="1"/>
    <col min="9473" max="9473" width="9.28515625" style="103" customWidth="1"/>
    <col min="9474" max="9474" width="8.140625" style="103" customWidth="1"/>
    <col min="9475" max="9475" width="8.42578125" style="103" customWidth="1"/>
    <col min="9476" max="9476" width="7.85546875" style="103" bestFit="1" customWidth="1"/>
    <col min="9477" max="9477" width="8.140625" style="103" customWidth="1"/>
    <col min="9478" max="9479" width="8.42578125" style="103" customWidth="1"/>
    <col min="9480" max="9480" width="7.7109375" style="103" customWidth="1"/>
    <col min="9481" max="9482" width="13" style="103" bestFit="1" customWidth="1"/>
    <col min="9483" max="9483" width="7.42578125" style="103" customWidth="1"/>
    <col min="9484" max="9484" width="8.7109375" style="103" customWidth="1"/>
    <col min="9485" max="9485" width="8.42578125" style="103" customWidth="1"/>
    <col min="9486" max="9721" width="8.7109375" style="103"/>
    <col min="9722" max="9722" width="2.7109375" style="103" customWidth="1"/>
    <col min="9723" max="9723" width="16.28515625" style="103" customWidth="1"/>
    <col min="9724" max="9724" width="15" style="103" customWidth="1"/>
    <col min="9725" max="9725" width="9.42578125" style="103" customWidth="1"/>
    <col min="9726" max="9726" width="7.85546875" style="103" customWidth="1"/>
    <col min="9727" max="9727" width="14.28515625" style="103" bestFit="1" customWidth="1"/>
    <col min="9728" max="9728" width="8.85546875" style="103" bestFit="1" customWidth="1"/>
    <col min="9729" max="9729" width="9.28515625" style="103" customWidth="1"/>
    <col min="9730" max="9730" width="8.140625" style="103" customWidth="1"/>
    <col min="9731" max="9731" width="8.42578125" style="103" customWidth="1"/>
    <col min="9732" max="9732" width="7.85546875" style="103" bestFit="1" customWidth="1"/>
    <col min="9733" max="9733" width="8.140625" style="103" customWidth="1"/>
    <col min="9734" max="9735" width="8.42578125" style="103" customWidth="1"/>
    <col min="9736" max="9736" width="7.7109375" style="103" customWidth="1"/>
    <col min="9737" max="9738" width="13" style="103" bestFit="1" customWidth="1"/>
    <col min="9739" max="9739" width="7.42578125" style="103" customWidth="1"/>
    <col min="9740" max="9740" width="8.7109375" style="103" customWidth="1"/>
    <col min="9741" max="9741" width="8.42578125" style="103" customWidth="1"/>
    <col min="9742" max="9977" width="8.7109375" style="103"/>
    <col min="9978" max="9978" width="2.7109375" style="103" customWidth="1"/>
    <col min="9979" max="9979" width="16.28515625" style="103" customWidth="1"/>
    <col min="9980" max="9980" width="15" style="103" customWidth="1"/>
    <col min="9981" max="9981" width="9.42578125" style="103" customWidth="1"/>
    <col min="9982" max="9982" width="7.85546875" style="103" customWidth="1"/>
    <col min="9983" max="9983" width="14.28515625" style="103" bestFit="1" customWidth="1"/>
    <col min="9984" max="9984" width="8.85546875" style="103" bestFit="1" customWidth="1"/>
    <col min="9985" max="9985" width="9.28515625" style="103" customWidth="1"/>
    <col min="9986" max="9986" width="8.140625" style="103" customWidth="1"/>
    <col min="9987" max="9987" width="8.42578125" style="103" customWidth="1"/>
    <col min="9988" max="9988" width="7.85546875" style="103" bestFit="1" customWidth="1"/>
    <col min="9989" max="9989" width="8.140625" style="103" customWidth="1"/>
    <col min="9990" max="9991" width="8.42578125" style="103" customWidth="1"/>
    <col min="9992" max="9992" width="7.7109375" style="103" customWidth="1"/>
    <col min="9993" max="9994" width="13" style="103" bestFit="1" customWidth="1"/>
    <col min="9995" max="9995" width="7.42578125" style="103" customWidth="1"/>
    <col min="9996" max="9996" width="8.7109375" style="103" customWidth="1"/>
    <col min="9997" max="9997" width="8.42578125" style="103" customWidth="1"/>
    <col min="9998" max="10233" width="8.7109375" style="103"/>
    <col min="10234" max="10234" width="2.7109375" style="103" customWidth="1"/>
    <col min="10235" max="10235" width="16.28515625" style="103" customWidth="1"/>
    <col min="10236" max="10236" width="15" style="103" customWidth="1"/>
    <col min="10237" max="10237" width="9.42578125" style="103" customWidth="1"/>
    <col min="10238" max="10238" width="7.85546875" style="103" customWidth="1"/>
    <col min="10239" max="10239" width="14.28515625" style="103" bestFit="1" customWidth="1"/>
    <col min="10240" max="10240" width="8.85546875" style="103" bestFit="1" customWidth="1"/>
    <col min="10241" max="10241" width="9.28515625" style="103" customWidth="1"/>
    <col min="10242" max="10242" width="8.140625" style="103" customWidth="1"/>
    <col min="10243" max="10243" width="8.42578125" style="103" customWidth="1"/>
    <col min="10244" max="10244" width="7.85546875" style="103" bestFit="1" customWidth="1"/>
    <col min="10245" max="10245" width="8.140625" style="103" customWidth="1"/>
    <col min="10246" max="10247" width="8.42578125" style="103" customWidth="1"/>
    <col min="10248" max="10248" width="7.7109375" style="103" customWidth="1"/>
    <col min="10249" max="10250" width="13" style="103" bestFit="1" customWidth="1"/>
    <col min="10251" max="10251" width="7.42578125" style="103" customWidth="1"/>
    <col min="10252" max="10252" width="8.7109375" style="103" customWidth="1"/>
    <col min="10253" max="10253" width="8.42578125" style="103" customWidth="1"/>
    <col min="10254" max="10489" width="8.7109375" style="103"/>
    <col min="10490" max="10490" width="2.7109375" style="103" customWidth="1"/>
    <col min="10491" max="10491" width="16.28515625" style="103" customWidth="1"/>
    <col min="10492" max="10492" width="15" style="103" customWidth="1"/>
    <col min="10493" max="10493" width="9.42578125" style="103" customWidth="1"/>
    <col min="10494" max="10494" width="7.85546875" style="103" customWidth="1"/>
    <col min="10495" max="10495" width="14.28515625" style="103" bestFit="1" customWidth="1"/>
    <col min="10496" max="10496" width="8.85546875" style="103" bestFit="1" customWidth="1"/>
    <col min="10497" max="10497" width="9.28515625" style="103" customWidth="1"/>
    <col min="10498" max="10498" width="8.140625" style="103" customWidth="1"/>
    <col min="10499" max="10499" width="8.42578125" style="103" customWidth="1"/>
    <col min="10500" max="10500" width="7.85546875" style="103" bestFit="1" customWidth="1"/>
    <col min="10501" max="10501" width="8.140625" style="103" customWidth="1"/>
    <col min="10502" max="10503" width="8.42578125" style="103" customWidth="1"/>
    <col min="10504" max="10504" width="7.7109375" style="103" customWidth="1"/>
    <col min="10505" max="10506" width="13" style="103" bestFit="1" customWidth="1"/>
    <col min="10507" max="10507" width="7.42578125" style="103" customWidth="1"/>
    <col min="10508" max="10508" width="8.7109375" style="103" customWidth="1"/>
    <col min="10509" max="10509" width="8.42578125" style="103" customWidth="1"/>
    <col min="10510" max="10745" width="8.7109375" style="103"/>
    <col min="10746" max="10746" width="2.7109375" style="103" customWidth="1"/>
    <col min="10747" max="10747" width="16.28515625" style="103" customWidth="1"/>
    <col min="10748" max="10748" width="15" style="103" customWidth="1"/>
    <col min="10749" max="10749" width="9.42578125" style="103" customWidth="1"/>
    <col min="10750" max="10750" width="7.85546875" style="103" customWidth="1"/>
    <col min="10751" max="10751" width="14.28515625" style="103" bestFit="1" customWidth="1"/>
    <col min="10752" max="10752" width="8.85546875" style="103" bestFit="1" customWidth="1"/>
    <col min="10753" max="10753" width="9.28515625" style="103" customWidth="1"/>
    <col min="10754" max="10754" width="8.140625" style="103" customWidth="1"/>
    <col min="10755" max="10755" width="8.42578125" style="103" customWidth="1"/>
    <col min="10756" max="10756" width="7.85546875" style="103" bestFit="1" customWidth="1"/>
    <col min="10757" max="10757" width="8.140625" style="103" customWidth="1"/>
    <col min="10758" max="10759" width="8.42578125" style="103" customWidth="1"/>
    <col min="10760" max="10760" width="7.7109375" style="103" customWidth="1"/>
    <col min="10761" max="10762" width="13" style="103" bestFit="1" customWidth="1"/>
    <col min="10763" max="10763" width="7.42578125" style="103" customWidth="1"/>
    <col min="10764" max="10764" width="8.7109375" style="103" customWidth="1"/>
    <col min="10765" max="10765" width="8.42578125" style="103" customWidth="1"/>
    <col min="10766" max="11001" width="8.7109375" style="103"/>
    <col min="11002" max="11002" width="2.7109375" style="103" customWidth="1"/>
    <col min="11003" max="11003" width="16.28515625" style="103" customWidth="1"/>
    <col min="11004" max="11004" width="15" style="103" customWidth="1"/>
    <col min="11005" max="11005" width="9.42578125" style="103" customWidth="1"/>
    <col min="11006" max="11006" width="7.85546875" style="103" customWidth="1"/>
    <col min="11007" max="11007" width="14.28515625" style="103" bestFit="1" customWidth="1"/>
    <col min="11008" max="11008" width="8.85546875" style="103" bestFit="1" customWidth="1"/>
    <col min="11009" max="11009" width="9.28515625" style="103" customWidth="1"/>
    <col min="11010" max="11010" width="8.140625" style="103" customWidth="1"/>
    <col min="11011" max="11011" width="8.42578125" style="103" customWidth="1"/>
    <col min="11012" max="11012" width="7.85546875" style="103" bestFit="1" customWidth="1"/>
    <col min="11013" max="11013" width="8.140625" style="103" customWidth="1"/>
    <col min="11014" max="11015" width="8.42578125" style="103" customWidth="1"/>
    <col min="11016" max="11016" width="7.7109375" style="103" customWidth="1"/>
    <col min="11017" max="11018" width="13" style="103" bestFit="1" customWidth="1"/>
    <col min="11019" max="11019" width="7.42578125" style="103" customWidth="1"/>
    <col min="11020" max="11020" width="8.7109375" style="103" customWidth="1"/>
    <col min="11021" max="11021" width="8.42578125" style="103" customWidth="1"/>
    <col min="11022" max="11257" width="8.7109375" style="103"/>
    <col min="11258" max="11258" width="2.7109375" style="103" customWidth="1"/>
    <col min="11259" max="11259" width="16.28515625" style="103" customWidth="1"/>
    <col min="11260" max="11260" width="15" style="103" customWidth="1"/>
    <col min="11261" max="11261" width="9.42578125" style="103" customWidth="1"/>
    <col min="11262" max="11262" width="7.85546875" style="103" customWidth="1"/>
    <col min="11263" max="11263" width="14.28515625" style="103" bestFit="1" customWidth="1"/>
    <col min="11264" max="11264" width="8.85546875" style="103" bestFit="1" customWidth="1"/>
    <col min="11265" max="11265" width="9.28515625" style="103" customWidth="1"/>
    <col min="11266" max="11266" width="8.140625" style="103" customWidth="1"/>
    <col min="11267" max="11267" width="8.42578125" style="103" customWidth="1"/>
    <col min="11268" max="11268" width="7.85546875" style="103" bestFit="1" customWidth="1"/>
    <col min="11269" max="11269" width="8.140625" style="103" customWidth="1"/>
    <col min="11270" max="11271" width="8.42578125" style="103" customWidth="1"/>
    <col min="11272" max="11272" width="7.7109375" style="103" customWidth="1"/>
    <col min="11273" max="11274" width="13" style="103" bestFit="1" customWidth="1"/>
    <col min="11275" max="11275" width="7.42578125" style="103" customWidth="1"/>
    <col min="11276" max="11276" width="8.7109375" style="103" customWidth="1"/>
    <col min="11277" max="11277" width="8.42578125" style="103" customWidth="1"/>
    <col min="11278" max="11513" width="8.7109375" style="103"/>
    <col min="11514" max="11514" width="2.7109375" style="103" customWidth="1"/>
    <col min="11515" max="11515" width="16.28515625" style="103" customWidth="1"/>
    <col min="11516" max="11516" width="15" style="103" customWidth="1"/>
    <col min="11517" max="11517" width="9.42578125" style="103" customWidth="1"/>
    <col min="11518" max="11518" width="7.85546875" style="103" customWidth="1"/>
    <col min="11519" max="11519" width="14.28515625" style="103" bestFit="1" customWidth="1"/>
    <col min="11520" max="11520" width="8.85546875" style="103" bestFit="1" customWidth="1"/>
    <col min="11521" max="11521" width="9.28515625" style="103" customWidth="1"/>
    <col min="11522" max="11522" width="8.140625" style="103" customWidth="1"/>
    <col min="11523" max="11523" width="8.42578125" style="103" customWidth="1"/>
    <col min="11524" max="11524" width="7.85546875" style="103" bestFit="1" customWidth="1"/>
    <col min="11525" max="11525" width="8.140625" style="103" customWidth="1"/>
    <col min="11526" max="11527" width="8.42578125" style="103" customWidth="1"/>
    <col min="11528" max="11528" width="7.7109375" style="103" customWidth="1"/>
    <col min="11529" max="11530" width="13" style="103" bestFit="1" customWidth="1"/>
    <col min="11531" max="11531" width="7.42578125" style="103" customWidth="1"/>
    <col min="11532" max="11532" width="8.7109375" style="103" customWidth="1"/>
    <col min="11533" max="11533" width="8.42578125" style="103" customWidth="1"/>
    <col min="11534" max="11769" width="8.7109375" style="103"/>
    <col min="11770" max="11770" width="2.7109375" style="103" customWidth="1"/>
    <col min="11771" max="11771" width="16.28515625" style="103" customWidth="1"/>
    <col min="11772" max="11772" width="15" style="103" customWidth="1"/>
    <col min="11773" max="11773" width="9.42578125" style="103" customWidth="1"/>
    <col min="11774" max="11774" width="7.85546875" style="103" customWidth="1"/>
    <col min="11775" max="11775" width="14.28515625" style="103" bestFit="1" customWidth="1"/>
    <col min="11776" max="11776" width="8.85546875" style="103" bestFit="1" customWidth="1"/>
    <col min="11777" max="11777" width="9.28515625" style="103" customWidth="1"/>
    <col min="11778" max="11778" width="8.140625" style="103" customWidth="1"/>
    <col min="11779" max="11779" width="8.42578125" style="103" customWidth="1"/>
    <col min="11780" max="11780" width="7.85546875" style="103" bestFit="1" customWidth="1"/>
    <col min="11781" max="11781" width="8.140625" style="103" customWidth="1"/>
    <col min="11782" max="11783" width="8.42578125" style="103" customWidth="1"/>
    <col min="11784" max="11784" width="7.7109375" style="103" customWidth="1"/>
    <col min="11785" max="11786" width="13" style="103" bestFit="1" customWidth="1"/>
    <col min="11787" max="11787" width="7.42578125" style="103" customWidth="1"/>
    <col min="11788" max="11788" width="8.7109375" style="103" customWidth="1"/>
    <col min="11789" max="11789" width="8.42578125" style="103" customWidth="1"/>
    <col min="11790" max="12025" width="8.7109375" style="103"/>
    <col min="12026" max="12026" width="2.7109375" style="103" customWidth="1"/>
    <col min="12027" max="12027" width="16.28515625" style="103" customWidth="1"/>
    <col min="12028" max="12028" width="15" style="103" customWidth="1"/>
    <col min="12029" max="12029" width="9.42578125" style="103" customWidth="1"/>
    <col min="12030" max="12030" width="7.85546875" style="103" customWidth="1"/>
    <col min="12031" max="12031" width="14.28515625" style="103" bestFit="1" customWidth="1"/>
    <col min="12032" max="12032" width="8.85546875" style="103" bestFit="1" customWidth="1"/>
    <col min="12033" max="12033" width="9.28515625" style="103" customWidth="1"/>
    <col min="12034" max="12034" width="8.140625" style="103" customWidth="1"/>
    <col min="12035" max="12035" width="8.42578125" style="103" customWidth="1"/>
    <col min="12036" max="12036" width="7.85546875" style="103" bestFit="1" customWidth="1"/>
    <col min="12037" max="12037" width="8.140625" style="103" customWidth="1"/>
    <col min="12038" max="12039" width="8.42578125" style="103" customWidth="1"/>
    <col min="12040" max="12040" width="7.7109375" style="103" customWidth="1"/>
    <col min="12041" max="12042" width="13" style="103" bestFit="1" customWidth="1"/>
    <col min="12043" max="12043" width="7.42578125" style="103" customWidth="1"/>
    <col min="12044" max="12044" width="8.7109375" style="103" customWidth="1"/>
    <col min="12045" max="12045" width="8.42578125" style="103" customWidth="1"/>
    <col min="12046" max="12281" width="8.7109375" style="103"/>
    <col min="12282" max="12282" width="2.7109375" style="103" customWidth="1"/>
    <col min="12283" max="12283" width="16.28515625" style="103" customWidth="1"/>
    <col min="12284" max="12284" width="15" style="103" customWidth="1"/>
    <col min="12285" max="12285" width="9.42578125" style="103" customWidth="1"/>
    <col min="12286" max="12286" width="7.85546875" style="103" customWidth="1"/>
    <col min="12287" max="12287" width="14.28515625" style="103" bestFit="1" customWidth="1"/>
    <col min="12288" max="12288" width="8.85546875" style="103" bestFit="1" customWidth="1"/>
    <col min="12289" max="12289" width="9.28515625" style="103" customWidth="1"/>
    <col min="12290" max="12290" width="8.140625" style="103" customWidth="1"/>
    <col min="12291" max="12291" width="8.42578125" style="103" customWidth="1"/>
    <col min="12292" max="12292" width="7.85546875" style="103" bestFit="1" customWidth="1"/>
    <col min="12293" max="12293" width="8.140625" style="103" customWidth="1"/>
    <col min="12294" max="12295" width="8.42578125" style="103" customWidth="1"/>
    <col min="12296" max="12296" width="7.7109375" style="103" customWidth="1"/>
    <col min="12297" max="12298" width="13" style="103" bestFit="1" customWidth="1"/>
    <col min="12299" max="12299" width="7.42578125" style="103" customWidth="1"/>
    <col min="12300" max="12300" width="8.7109375" style="103" customWidth="1"/>
    <col min="12301" max="12301" width="8.42578125" style="103" customWidth="1"/>
    <col min="12302" max="12537" width="8.7109375" style="103"/>
    <col min="12538" max="12538" width="2.7109375" style="103" customWidth="1"/>
    <col min="12539" max="12539" width="16.28515625" style="103" customWidth="1"/>
    <col min="12540" max="12540" width="15" style="103" customWidth="1"/>
    <col min="12541" max="12541" width="9.42578125" style="103" customWidth="1"/>
    <col min="12542" max="12542" width="7.85546875" style="103" customWidth="1"/>
    <col min="12543" max="12543" width="14.28515625" style="103" bestFit="1" customWidth="1"/>
    <col min="12544" max="12544" width="8.85546875" style="103" bestFit="1" customWidth="1"/>
    <col min="12545" max="12545" width="9.28515625" style="103" customWidth="1"/>
    <col min="12546" max="12546" width="8.140625" style="103" customWidth="1"/>
    <col min="12547" max="12547" width="8.42578125" style="103" customWidth="1"/>
    <col min="12548" max="12548" width="7.85546875" style="103" bestFit="1" customWidth="1"/>
    <col min="12549" max="12549" width="8.140625" style="103" customWidth="1"/>
    <col min="12550" max="12551" width="8.42578125" style="103" customWidth="1"/>
    <col min="12552" max="12552" width="7.7109375" style="103" customWidth="1"/>
    <col min="12553" max="12554" width="13" style="103" bestFit="1" customWidth="1"/>
    <col min="12555" max="12555" width="7.42578125" style="103" customWidth="1"/>
    <col min="12556" max="12556" width="8.7109375" style="103" customWidth="1"/>
    <col min="12557" max="12557" width="8.42578125" style="103" customWidth="1"/>
    <col min="12558" max="12793" width="8.7109375" style="103"/>
    <col min="12794" max="12794" width="2.7109375" style="103" customWidth="1"/>
    <col min="12795" max="12795" width="16.28515625" style="103" customWidth="1"/>
    <col min="12796" max="12796" width="15" style="103" customWidth="1"/>
    <col min="12797" max="12797" width="9.42578125" style="103" customWidth="1"/>
    <col min="12798" max="12798" width="7.85546875" style="103" customWidth="1"/>
    <col min="12799" max="12799" width="14.28515625" style="103" bestFit="1" customWidth="1"/>
    <col min="12800" max="12800" width="8.85546875" style="103" bestFit="1" customWidth="1"/>
    <col min="12801" max="12801" width="9.28515625" style="103" customWidth="1"/>
    <col min="12802" max="12802" width="8.140625" style="103" customWidth="1"/>
    <col min="12803" max="12803" width="8.42578125" style="103" customWidth="1"/>
    <col min="12804" max="12804" width="7.85546875" style="103" bestFit="1" customWidth="1"/>
    <col min="12805" max="12805" width="8.140625" style="103" customWidth="1"/>
    <col min="12806" max="12807" width="8.42578125" style="103" customWidth="1"/>
    <col min="12808" max="12808" width="7.7109375" style="103" customWidth="1"/>
    <col min="12809" max="12810" width="13" style="103" bestFit="1" customWidth="1"/>
    <col min="12811" max="12811" width="7.42578125" style="103" customWidth="1"/>
    <col min="12812" max="12812" width="8.7109375" style="103" customWidth="1"/>
    <col min="12813" max="12813" width="8.42578125" style="103" customWidth="1"/>
    <col min="12814" max="13049" width="8.7109375" style="103"/>
    <col min="13050" max="13050" width="2.7109375" style="103" customWidth="1"/>
    <col min="13051" max="13051" width="16.28515625" style="103" customWidth="1"/>
    <col min="13052" max="13052" width="15" style="103" customWidth="1"/>
    <col min="13053" max="13053" width="9.42578125" style="103" customWidth="1"/>
    <col min="13054" max="13054" width="7.85546875" style="103" customWidth="1"/>
    <col min="13055" max="13055" width="14.28515625" style="103" bestFit="1" customWidth="1"/>
    <col min="13056" max="13056" width="8.85546875" style="103" bestFit="1" customWidth="1"/>
    <col min="13057" max="13057" width="9.28515625" style="103" customWidth="1"/>
    <col min="13058" max="13058" width="8.140625" style="103" customWidth="1"/>
    <col min="13059" max="13059" width="8.42578125" style="103" customWidth="1"/>
    <col min="13060" max="13060" width="7.85546875" style="103" bestFit="1" customWidth="1"/>
    <col min="13061" max="13061" width="8.140625" style="103" customWidth="1"/>
    <col min="13062" max="13063" width="8.42578125" style="103" customWidth="1"/>
    <col min="13064" max="13064" width="7.7109375" style="103" customWidth="1"/>
    <col min="13065" max="13066" width="13" style="103" bestFit="1" customWidth="1"/>
    <col min="13067" max="13067" width="7.42578125" style="103" customWidth="1"/>
    <col min="13068" max="13068" width="8.7109375" style="103" customWidth="1"/>
    <col min="13069" max="13069" width="8.42578125" style="103" customWidth="1"/>
    <col min="13070" max="13305" width="8.7109375" style="103"/>
    <col min="13306" max="13306" width="2.7109375" style="103" customWidth="1"/>
    <col min="13307" max="13307" width="16.28515625" style="103" customWidth="1"/>
    <col min="13308" max="13308" width="15" style="103" customWidth="1"/>
    <col min="13309" max="13309" width="9.42578125" style="103" customWidth="1"/>
    <col min="13310" max="13310" width="7.85546875" style="103" customWidth="1"/>
    <col min="13311" max="13311" width="14.28515625" style="103" bestFit="1" customWidth="1"/>
    <col min="13312" max="13312" width="8.85546875" style="103" bestFit="1" customWidth="1"/>
    <col min="13313" max="13313" width="9.28515625" style="103" customWidth="1"/>
    <col min="13314" max="13314" width="8.140625" style="103" customWidth="1"/>
    <col min="13315" max="13315" width="8.42578125" style="103" customWidth="1"/>
    <col min="13316" max="13316" width="7.85546875" style="103" bestFit="1" customWidth="1"/>
    <col min="13317" max="13317" width="8.140625" style="103" customWidth="1"/>
    <col min="13318" max="13319" width="8.42578125" style="103" customWidth="1"/>
    <col min="13320" max="13320" width="7.7109375" style="103" customWidth="1"/>
    <col min="13321" max="13322" width="13" style="103" bestFit="1" customWidth="1"/>
    <col min="13323" max="13323" width="7.42578125" style="103" customWidth="1"/>
    <col min="13324" max="13324" width="8.7109375" style="103" customWidth="1"/>
    <col min="13325" max="13325" width="8.42578125" style="103" customWidth="1"/>
    <col min="13326" max="13561" width="8.7109375" style="103"/>
    <col min="13562" max="13562" width="2.7109375" style="103" customWidth="1"/>
    <col min="13563" max="13563" width="16.28515625" style="103" customWidth="1"/>
    <col min="13564" max="13564" width="15" style="103" customWidth="1"/>
    <col min="13565" max="13565" width="9.42578125" style="103" customWidth="1"/>
    <col min="13566" max="13566" width="7.85546875" style="103" customWidth="1"/>
    <col min="13567" max="13567" width="14.28515625" style="103" bestFit="1" customWidth="1"/>
    <col min="13568" max="13568" width="8.85546875" style="103" bestFit="1" customWidth="1"/>
    <col min="13569" max="13569" width="9.28515625" style="103" customWidth="1"/>
    <col min="13570" max="13570" width="8.140625" style="103" customWidth="1"/>
    <col min="13571" max="13571" width="8.42578125" style="103" customWidth="1"/>
    <col min="13572" max="13572" width="7.85546875" style="103" bestFit="1" customWidth="1"/>
    <col min="13573" max="13573" width="8.140625" style="103" customWidth="1"/>
    <col min="13574" max="13575" width="8.42578125" style="103" customWidth="1"/>
    <col min="13576" max="13576" width="7.7109375" style="103" customWidth="1"/>
    <col min="13577" max="13578" width="13" style="103" bestFit="1" customWidth="1"/>
    <col min="13579" max="13579" width="7.42578125" style="103" customWidth="1"/>
    <col min="13580" max="13580" width="8.7109375" style="103" customWidth="1"/>
    <col min="13581" max="13581" width="8.42578125" style="103" customWidth="1"/>
    <col min="13582" max="13817" width="8.7109375" style="103"/>
    <col min="13818" max="13818" width="2.7109375" style="103" customWidth="1"/>
    <col min="13819" max="13819" width="16.28515625" style="103" customWidth="1"/>
    <col min="13820" max="13820" width="15" style="103" customWidth="1"/>
    <col min="13821" max="13821" width="9.42578125" style="103" customWidth="1"/>
    <col min="13822" max="13822" width="7.85546875" style="103" customWidth="1"/>
    <col min="13823" max="13823" width="14.28515625" style="103" bestFit="1" customWidth="1"/>
    <col min="13824" max="13824" width="8.85546875" style="103" bestFit="1" customWidth="1"/>
    <col min="13825" max="13825" width="9.28515625" style="103" customWidth="1"/>
    <col min="13826" max="13826" width="8.140625" style="103" customWidth="1"/>
    <col min="13827" max="13827" width="8.42578125" style="103" customWidth="1"/>
    <col min="13828" max="13828" width="7.85546875" style="103" bestFit="1" customWidth="1"/>
    <col min="13829" max="13829" width="8.140625" style="103" customWidth="1"/>
    <col min="13830" max="13831" width="8.42578125" style="103" customWidth="1"/>
    <col min="13832" max="13832" width="7.7109375" style="103" customWidth="1"/>
    <col min="13833" max="13834" width="13" style="103" bestFit="1" customWidth="1"/>
    <col min="13835" max="13835" width="7.42578125" style="103" customWidth="1"/>
    <col min="13836" max="13836" width="8.7109375" style="103" customWidth="1"/>
    <col min="13837" max="13837" width="8.42578125" style="103" customWidth="1"/>
    <col min="13838" max="14073" width="8.7109375" style="103"/>
    <col min="14074" max="14074" width="2.7109375" style="103" customWidth="1"/>
    <col min="14075" max="14075" width="16.28515625" style="103" customWidth="1"/>
    <col min="14076" max="14076" width="15" style="103" customWidth="1"/>
    <col min="14077" max="14077" width="9.42578125" style="103" customWidth="1"/>
    <col min="14078" max="14078" width="7.85546875" style="103" customWidth="1"/>
    <col min="14079" max="14079" width="14.28515625" style="103" bestFit="1" customWidth="1"/>
    <col min="14080" max="14080" width="8.85546875" style="103" bestFit="1" customWidth="1"/>
    <col min="14081" max="14081" width="9.28515625" style="103" customWidth="1"/>
    <col min="14082" max="14082" width="8.140625" style="103" customWidth="1"/>
    <col min="14083" max="14083" width="8.42578125" style="103" customWidth="1"/>
    <col min="14084" max="14084" width="7.85546875" style="103" bestFit="1" customWidth="1"/>
    <col min="14085" max="14085" width="8.140625" style="103" customWidth="1"/>
    <col min="14086" max="14087" width="8.42578125" style="103" customWidth="1"/>
    <col min="14088" max="14088" width="7.7109375" style="103" customWidth="1"/>
    <col min="14089" max="14090" width="13" style="103" bestFit="1" customWidth="1"/>
    <col min="14091" max="14091" width="7.42578125" style="103" customWidth="1"/>
    <col min="14092" max="14092" width="8.7109375" style="103" customWidth="1"/>
    <col min="14093" max="14093" width="8.42578125" style="103" customWidth="1"/>
    <col min="14094" max="14329" width="8.7109375" style="103"/>
    <col min="14330" max="14330" width="2.7109375" style="103" customWidth="1"/>
    <col min="14331" max="14331" width="16.28515625" style="103" customWidth="1"/>
    <col min="14332" max="14332" width="15" style="103" customWidth="1"/>
    <col min="14333" max="14333" width="9.42578125" style="103" customWidth="1"/>
    <col min="14334" max="14334" width="7.85546875" style="103" customWidth="1"/>
    <col min="14335" max="14335" width="14.28515625" style="103" bestFit="1" customWidth="1"/>
    <col min="14336" max="14336" width="8.85546875" style="103" bestFit="1" customWidth="1"/>
    <col min="14337" max="14337" width="9.28515625" style="103" customWidth="1"/>
    <col min="14338" max="14338" width="8.140625" style="103" customWidth="1"/>
    <col min="14339" max="14339" width="8.42578125" style="103" customWidth="1"/>
    <col min="14340" max="14340" width="7.85546875" style="103" bestFit="1" customWidth="1"/>
    <col min="14341" max="14341" width="8.140625" style="103" customWidth="1"/>
    <col min="14342" max="14343" width="8.42578125" style="103" customWidth="1"/>
    <col min="14344" max="14344" width="7.7109375" style="103" customWidth="1"/>
    <col min="14345" max="14346" width="13" style="103" bestFit="1" customWidth="1"/>
    <col min="14347" max="14347" width="7.42578125" style="103" customWidth="1"/>
    <col min="14348" max="14348" width="8.7109375" style="103" customWidth="1"/>
    <col min="14349" max="14349" width="8.42578125" style="103" customWidth="1"/>
    <col min="14350" max="14585" width="8.7109375" style="103"/>
    <col min="14586" max="14586" width="2.7109375" style="103" customWidth="1"/>
    <col min="14587" max="14587" width="16.28515625" style="103" customWidth="1"/>
    <col min="14588" max="14588" width="15" style="103" customWidth="1"/>
    <col min="14589" max="14589" width="9.42578125" style="103" customWidth="1"/>
    <col min="14590" max="14590" width="7.85546875" style="103" customWidth="1"/>
    <col min="14591" max="14591" width="14.28515625" style="103" bestFit="1" customWidth="1"/>
    <col min="14592" max="14592" width="8.85546875" style="103" bestFit="1" customWidth="1"/>
    <col min="14593" max="14593" width="9.28515625" style="103" customWidth="1"/>
    <col min="14594" max="14594" width="8.140625" style="103" customWidth="1"/>
    <col min="14595" max="14595" width="8.42578125" style="103" customWidth="1"/>
    <col min="14596" max="14596" width="7.85546875" style="103" bestFit="1" customWidth="1"/>
    <col min="14597" max="14597" width="8.140625" style="103" customWidth="1"/>
    <col min="14598" max="14599" width="8.42578125" style="103" customWidth="1"/>
    <col min="14600" max="14600" width="7.7109375" style="103" customWidth="1"/>
    <col min="14601" max="14602" width="13" style="103" bestFit="1" customWidth="1"/>
    <col min="14603" max="14603" width="7.42578125" style="103" customWidth="1"/>
    <col min="14604" max="14604" width="8.7109375" style="103" customWidth="1"/>
    <col min="14605" max="14605" width="8.42578125" style="103" customWidth="1"/>
    <col min="14606" max="14841" width="8.7109375" style="103"/>
    <col min="14842" max="14842" width="2.7109375" style="103" customWidth="1"/>
    <col min="14843" max="14843" width="16.28515625" style="103" customWidth="1"/>
    <col min="14844" max="14844" width="15" style="103" customWidth="1"/>
    <col min="14845" max="14845" width="9.42578125" style="103" customWidth="1"/>
    <col min="14846" max="14846" width="7.85546875" style="103" customWidth="1"/>
    <col min="14847" max="14847" width="14.28515625" style="103" bestFit="1" customWidth="1"/>
    <col min="14848" max="14848" width="8.85546875" style="103" bestFit="1" customWidth="1"/>
    <col min="14849" max="14849" width="9.28515625" style="103" customWidth="1"/>
    <col min="14850" max="14850" width="8.140625" style="103" customWidth="1"/>
    <col min="14851" max="14851" width="8.42578125" style="103" customWidth="1"/>
    <col min="14852" max="14852" width="7.85546875" style="103" bestFit="1" customWidth="1"/>
    <col min="14853" max="14853" width="8.140625" style="103" customWidth="1"/>
    <col min="14854" max="14855" width="8.42578125" style="103" customWidth="1"/>
    <col min="14856" max="14856" width="7.7109375" style="103" customWidth="1"/>
    <col min="14857" max="14858" width="13" style="103" bestFit="1" customWidth="1"/>
    <col min="14859" max="14859" width="7.42578125" style="103" customWidth="1"/>
    <col min="14860" max="14860" width="8.7109375" style="103" customWidth="1"/>
    <col min="14861" max="14861" width="8.42578125" style="103" customWidth="1"/>
    <col min="14862" max="15097" width="8.7109375" style="103"/>
    <col min="15098" max="15098" width="2.7109375" style="103" customWidth="1"/>
    <col min="15099" max="15099" width="16.28515625" style="103" customWidth="1"/>
    <col min="15100" max="15100" width="15" style="103" customWidth="1"/>
    <col min="15101" max="15101" width="9.42578125" style="103" customWidth="1"/>
    <col min="15102" max="15102" width="7.85546875" style="103" customWidth="1"/>
    <col min="15103" max="15103" width="14.28515625" style="103" bestFit="1" customWidth="1"/>
    <col min="15104" max="15104" width="8.85546875" style="103" bestFit="1" customWidth="1"/>
    <col min="15105" max="15105" width="9.28515625" style="103" customWidth="1"/>
    <col min="15106" max="15106" width="8.140625" style="103" customWidth="1"/>
    <col min="15107" max="15107" width="8.42578125" style="103" customWidth="1"/>
    <col min="15108" max="15108" width="7.85546875" style="103" bestFit="1" customWidth="1"/>
    <col min="15109" max="15109" width="8.140625" style="103" customWidth="1"/>
    <col min="15110" max="15111" width="8.42578125" style="103" customWidth="1"/>
    <col min="15112" max="15112" width="7.7109375" style="103" customWidth="1"/>
    <col min="15113" max="15114" width="13" style="103" bestFit="1" customWidth="1"/>
    <col min="15115" max="15115" width="7.42578125" style="103" customWidth="1"/>
    <col min="15116" max="15116" width="8.7109375" style="103" customWidth="1"/>
    <col min="15117" max="15117" width="8.42578125" style="103" customWidth="1"/>
    <col min="15118" max="15353" width="8.7109375" style="103"/>
    <col min="15354" max="15354" width="2.7109375" style="103" customWidth="1"/>
    <col min="15355" max="15355" width="16.28515625" style="103" customWidth="1"/>
    <col min="15356" max="15356" width="15" style="103" customWidth="1"/>
    <col min="15357" max="15357" width="9.42578125" style="103" customWidth="1"/>
    <col min="15358" max="15358" width="7.85546875" style="103" customWidth="1"/>
    <col min="15359" max="15359" width="14.28515625" style="103" bestFit="1" customWidth="1"/>
    <col min="15360" max="15360" width="8.85546875" style="103" bestFit="1" customWidth="1"/>
    <col min="15361" max="15361" width="9.28515625" style="103" customWidth="1"/>
    <col min="15362" max="15362" width="8.140625" style="103" customWidth="1"/>
    <col min="15363" max="15363" width="8.42578125" style="103" customWidth="1"/>
    <col min="15364" max="15364" width="7.85546875" style="103" bestFit="1" customWidth="1"/>
    <col min="15365" max="15365" width="8.140625" style="103" customWidth="1"/>
    <col min="15366" max="15367" width="8.42578125" style="103" customWidth="1"/>
    <col min="15368" max="15368" width="7.7109375" style="103" customWidth="1"/>
    <col min="15369" max="15370" width="13" style="103" bestFit="1" customWidth="1"/>
    <col min="15371" max="15371" width="7.42578125" style="103" customWidth="1"/>
    <col min="15372" max="15372" width="8.7109375" style="103" customWidth="1"/>
    <col min="15373" max="15373" width="8.42578125" style="103" customWidth="1"/>
    <col min="15374" max="15609" width="8.7109375" style="103"/>
    <col min="15610" max="15610" width="2.7109375" style="103" customWidth="1"/>
    <col min="15611" max="15611" width="16.28515625" style="103" customWidth="1"/>
    <col min="15612" max="15612" width="15" style="103" customWidth="1"/>
    <col min="15613" max="15613" width="9.42578125" style="103" customWidth="1"/>
    <col min="15614" max="15614" width="7.85546875" style="103" customWidth="1"/>
    <col min="15615" max="15615" width="14.28515625" style="103" bestFit="1" customWidth="1"/>
    <col min="15616" max="15616" width="8.85546875" style="103" bestFit="1" customWidth="1"/>
    <col min="15617" max="15617" width="9.28515625" style="103" customWidth="1"/>
    <col min="15618" max="15618" width="8.140625" style="103" customWidth="1"/>
    <col min="15619" max="15619" width="8.42578125" style="103" customWidth="1"/>
    <col min="15620" max="15620" width="7.85546875" style="103" bestFit="1" customWidth="1"/>
    <col min="15621" max="15621" width="8.140625" style="103" customWidth="1"/>
    <col min="15622" max="15623" width="8.42578125" style="103" customWidth="1"/>
    <col min="15624" max="15624" width="7.7109375" style="103" customWidth="1"/>
    <col min="15625" max="15626" width="13" style="103" bestFit="1" customWidth="1"/>
    <col min="15627" max="15627" width="7.42578125" style="103" customWidth="1"/>
    <col min="15628" max="15628" width="8.7109375" style="103" customWidth="1"/>
    <col min="15629" max="15629" width="8.42578125" style="103" customWidth="1"/>
    <col min="15630" max="15865" width="8.7109375" style="103"/>
    <col min="15866" max="15866" width="2.7109375" style="103" customWidth="1"/>
    <col min="15867" max="15867" width="16.28515625" style="103" customWidth="1"/>
    <col min="15868" max="15868" width="15" style="103" customWidth="1"/>
    <col min="15869" max="15869" width="9.42578125" style="103" customWidth="1"/>
    <col min="15870" max="15870" width="7.85546875" style="103" customWidth="1"/>
    <col min="15871" max="15871" width="14.28515625" style="103" bestFit="1" customWidth="1"/>
    <col min="15872" max="15872" width="8.85546875" style="103" bestFit="1" customWidth="1"/>
    <col min="15873" max="15873" width="9.28515625" style="103" customWidth="1"/>
    <col min="15874" max="15874" width="8.140625" style="103" customWidth="1"/>
    <col min="15875" max="15875" width="8.42578125" style="103" customWidth="1"/>
    <col min="15876" max="15876" width="7.85546875" style="103" bestFit="1" customWidth="1"/>
    <col min="15877" max="15877" width="8.140625" style="103" customWidth="1"/>
    <col min="15878" max="15879" width="8.42578125" style="103" customWidth="1"/>
    <col min="15880" max="15880" width="7.7109375" style="103" customWidth="1"/>
    <col min="15881" max="15882" width="13" style="103" bestFit="1" customWidth="1"/>
    <col min="15883" max="15883" width="7.42578125" style="103" customWidth="1"/>
    <col min="15884" max="15884" width="8.7109375" style="103" customWidth="1"/>
    <col min="15885" max="15885" width="8.42578125" style="103" customWidth="1"/>
    <col min="15886" max="16121" width="8.7109375" style="103"/>
    <col min="16122" max="16122" width="2.7109375" style="103" customWidth="1"/>
    <col min="16123" max="16123" width="16.28515625" style="103" customWidth="1"/>
    <col min="16124" max="16124" width="15" style="103" customWidth="1"/>
    <col min="16125" max="16125" width="9.42578125" style="103" customWidth="1"/>
    <col min="16126" max="16126" width="7.85546875" style="103" customWidth="1"/>
    <col min="16127" max="16127" width="14.28515625" style="103" bestFit="1" customWidth="1"/>
    <col min="16128" max="16128" width="8.85546875" style="103" bestFit="1" customWidth="1"/>
    <col min="16129" max="16129" width="9.28515625" style="103" customWidth="1"/>
    <col min="16130" max="16130" width="8.140625" style="103" customWidth="1"/>
    <col min="16131" max="16131" width="8.42578125" style="103" customWidth="1"/>
    <col min="16132" max="16132" width="7.85546875" style="103" bestFit="1" customWidth="1"/>
    <col min="16133" max="16133" width="8.140625" style="103" customWidth="1"/>
    <col min="16134" max="16135" width="8.42578125" style="103" customWidth="1"/>
    <col min="16136" max="16136" width="7.7109375" style="103" customWidth="1"/>
    <col min="16137" max="16138" width="13" style="103" bestFit="1" customWidth="1"/>
    <col min="16139" max="16139" width="7.42578125" style="103" customWidth="1"/>
    <col min="16140" max="16140" width="8.7109375" style="103" customWidth="1"/>
    <col min="16141" max="16141" width="8.42578125" style="103" customWidth="1"/>
    <col min="16142" max="16384" width="8.7109375" style="103"/>
  </cols>
  <sheetData>
    <row r="1" spans="1:249" ht="15" x14ac:dyDescent="0.25">
      <c r="A1" s="101"/>
      <c r="B1" s="101"/>
      <c r="C1" s="101"/>
      <c r="D1" s="101"/>
      <c r="E1" s="101"/>
      <c r="F1" s="101"/>
      <c r="G1" s="119" t="s">
        <v>861</v>
      </c>
      <c r="H1" s="102"/>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row>
    <row r="2" spans="1:249" ht="15" x14ac:dyDescent="0.25">
      <c r="A2" s="101"/>
      <c r="B2" s="101"/>
      <c r="C2" s="101"/>
      <c r="D2" s="101"/>
      <c r="E2" s="101"/>
      <c r="F2" s="101"/>
      <c r="G2" s="122" t="s">
        <v>767</v>
      </c>
      <c r="H2" s="123"/>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row>
    <row r="3" spans="1:249" ht="15" x14ac:dyDescent="0.25">
      <c r="A3" s="101"/>
      <c r="B3" s="101"/>
      <c r="C3" s="101"/>
      <c r="D3" s="101"/>
      <c r="E3" s="101"/>
      <c r="F3" s="101"/>
      <c r="G3" s="465" t="s">
        <v>1364</v>
      </c>
      <c r="H3" s="465"/>
      <c r="I3" s="465"/>
      <c r="J3" s="465"/>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row>
    <row r="4" spans="1:249" ht="15" x14ac:dyDescent="0.25">
      <c r="A4" s="101"/>
      <c r="B4" s="101"/>
      <c r="C4" s="101"/>
      <c r="D4" s="101"/>
      <c r="E4" s="101"/>
      <c r="F4" s="101"/>
      <c r="G4" s="122"/>
      <c r="H4" s="122"/>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row>
    <row r="5" spans="1:249" ht="16.350000000000001" customHeight="1" x14ac:dyDescent="0.2">
      <c r="A5" s="466" t="s">
        <v>1490</v>
      </c>
      <c r="B5" s="466"/>
      <c r="C5" s="466"/>
      <c r="D5" s="466"/>
      <c r="E5" s="466"/>
      <c r="F5" s="466"/>
      <c r="G5" s="466"/>
      <c r="H5" s="466"/>
      <c r="I5" s="466"/>
      <c r="J5" s="466"/>
      <c r="K5" s="466"/>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row>
    <row r="6" spans="1:249" ht="17.850000000000001" customHeight="1" x14ac:dyDescent="0.2">
      <c r="A6" s="466"/>
      <c r="B6" s="466"/>
      <c r="C6" s="466"/>
      <c r="D6" s="466"/>
      <c r="E6" s="466"/>
      <c r="F6" s="466"/>
      <c r="G6" s="466"/>
      <c r="H6" s="466"/>
      <c r="I6" s="466"/>
      <c r="J6" s="466"/>
      <c r="K6" s="466"/>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row>
    <row r="7" spans="1:249" ht="16.350000000000001" customHeight="1" x14ac:dyDescent="0.2">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row>
    <row r="8" spans="1:249" ht="16.350000000000001" customHeight="1" thickBot="1" x14ac:dyDescent="0.25">
      <c r="A8" s="104" t="s">
        <v>1491</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row>
    <row r="9" spans="1:249" ht="36" customHeight="1" x14ac:dyDescent="0.2">
      <c r="A9" s="467" t="s">
        <v>515</v>
      </c>
      <c r="B9" s="470" t="s">
        <v>952</v>
      </c>
      <c r="C9" s="464" t="s">
        <v>953</v>
      </c>
      <c r="D9" s="464"/>
      <c r="E9" s="464" t="s">
        <v>954</v>
      </c>
      <c r="F9" s="464"/>
      <c r="G9" s="464" t="s">
        <v>955</v>
      </c>
      <c r="H9" s="464"/>
    </row>
    <row r="10" spans="1:249" ht="27" customHeight="1" x14ac:dyDescent="0.2">
      <c r="A10" s="468"/>
      <c r="B10" s="464"/>
      <c r="C10" s="464" t="s">
        <v>956</v>
      </c>
      <c r="D10" s="464" t="s">
        <v>957</v>
      </c>
      <c r="E10" s="464" t="s">
        <v>956</v>
      </c>
      <c r="F10" s="472" t="s">
        <v>957</v>
      </c>
      <c r="G10" s="464" t="s">
        <v>956</v>
      </c>
      <c r="H10" s="472" t="s">
        <v>957</v>
      </c>
    </row>
    <row r="11" spans="1:249" ht="12.75" customHeight="1" x14ac:dyDescent="0.2">
      <c r="A11" s="468"/>
      <c r="B11" s="464"/>
      <c r="C11" s="464"/>
      <c r="D11" s="464"/>
      <c r="E11" s="464"/>
      <c r="F11" s="473"/>
      <c r="G11" s="464"/>
      <c r="H11" s="473"/>
    </row>
    <row r="12" spans="1:249" ht="13.5" thickBot="1" x14ac:dyDescent="0.25">
      <c r="A12" s="469"/>
      <c r="B12" s="471"/>
      <c r="C12" s="464"/>
      <c r="D12" s="464"/>
      <c r="E12" s="464"/>
      <c r="F12" s="474"/>
      <c r="G12" s="464"/>
      <c r="H12" s="474"/>
    </row>
    <row r="13" spans="1:249" ht="35.25" customHeight="1" x14ac:dyDescent="0.2">
      <c r="A13" s="105">
        <v>1</v>
      </c>
      <c r="B13" s="248" t="s">
        <v>1356</v>
      </c>
      <c r="C13" s="248">
        <v>270000</v>
      </c>
      <c r="D13" s="248">
        <v>129600</v>
      </c>
      <c r="E13" s="248">
        <f>270000000/1000</f>
        <v>270000</v>
      </c>
      <c r="F13" s="248">
        <f>79382264.85/1000</f>
        <v>79382.264849999992</v>
      </c>
      <c r="G13" s="248">
        <f>E13/C13*100</f>
        <v>100</v>
      </c>
      <c r="H13" s="248">
        <f>F13/D13*100</f>
        <v>61.25174756944444</v>
      </c>
    </row>
    <row r="14" spans="1:249" ht="15.6" customHeight="1" x14ac:dyDescent="0.2">
      <c r="A14" s="218"/>
      <c r="B14" s="218"/>
      <c r="C14" s="106"/>
      <c r="D14" s="106"/>
      <c r="E14" s="106"/>
      <c r="F14" s="106"/>
      <c r="G14" s="106"/>
      <c r="H14" s="106"/>
    </row>
    <row r="15" spans="1:249" ht="15.6" customHeight="1" x14ac:dyDescent="0.2">
      <c r="A15" s="218"/>
      <c r="B15" s="218"/>
      <c r="C15" s="106"/>
      <c r="D15" s="106"/>
      <c r="E15" s="106"/>
      <c r="F15" s="106"/>
      <c r="G15" s="106"/>
      <c r="H15" s="106"/>
    </row>
    <row r="16" spans="1:249" ht="29.25" customHeight="1" thickBot="1" x14ac:dyDescent="0.25">
      <c r="A16" s="475" t="s">
        <v>1492</v>
      </c>
      <c r="B16" s="475"/>
      <c r="C16" s="475"/>
      <c r="D16" s="475"/>
      <c r="E16" s="475"/>
      <c r="F16" s="475"/>
      <c r="G16" s="475"/>
      <c r="H16" s="475"/>
    </row>
    <row r="17" spans="1:8" ht="85.5" customHeight="1" x14ac:dyDescent="0.2">
      <c r="A17" s="221" t="s">
        <v>515</v>
      </c>
      <c r="B17" s="476" t="s">
        <v>958</v>
      </c>
      <c r="C17" s="477"/>
      <c r="D17" s="476" t="s">
        <v>961</v>
      </c>
      <c r="E17" s="477"/>
      <c r="F17" s="476" t="s">
        <v>962</v>
      </c>
      <c r="G17" s="477"/>
      <c r="H17" s="219" t="s">
        <v>963</v>
      </c>
    </row>
    <row r="18" spans="1:8" ht="65.25" customHeight="1" x14ac:dyDescent="0.2">
      <c r="A18" s="220">
        <v>1</v>
      </c>
      <c r="B18" s="483" t="s">
        <v>959</v>
      </c>
      <c r="C18" s="484"/>
      <c r="D18" s="478">
        <v>0</v>
      </c>
      <c r="E18" s="479"/>
      <c r="F18" s="482">
        <v>0</v>
      </c>
      <c r="G18" s="482"/>
      <c r="H18" s="220">
        <v>0</v>
      </c>
    </row>
    <row r="19" spans="1:8" ht="50.25" customHeight="1" x14ac:dyDescent="0.2">
      <c r="A19" s="220">
        <v>2</v>
      </c>
      <c r="B19" s="485" t="s">
        <v>960</v>
      </c>
      <c r="C19" s="486"/>
      <c r="D19" s="480">
        <v>23200</v>
      </c>
      <c r="E19" s="481"/>
      <c r="F19" s="482">
        <v>0</v>
      </c>
      <c r="G19" s="482"/>
      <c r="H19" s="220">
        <v>0</v>
      </c>
    </row>
    <row r="20" spans="1:8" ht="15.6" customHeight="1" x14ac:dyDescent="0.2"/>
    <row r="21" spans="1:8" ht="15.6" customHeight="1" x14ac:dyDescent="0.2"/>
    <row r="22" spans="1:8" ht="12.6" customHeight="1" x14ac:dyDescent="0.2"/>
    <row r="23" spans="1:8" ht="84" customHeight="1" x14ac:dyDescent="0.2"/>
    <row r="24" spans="1:8" ht="15" customHeight="1" x14ac:dyDescent="0.2"/>
    <row r="33" spans="1:8" ht="12.6" customHeight="1" x14ac:dyDescent="0.2"/>
    <row r="34" spans="1:8" ht="12.75" customHeight="1" x14ac:dyDescent="0.2"/>
    <row r="35" spans="1:8" ht="26.25" customHeight="1" x14ac:dyDescent="0.2"/>
    <row r="46" spans="1:8" x14ac:dyDescent="0.2">
      <c r="F46" s="107"/>
      <c r="G46" s="107"/>
      <c r="H46" s="107"/>
    </row>
    <row r="47" spans="1:8" x14ac:dyDescent="0.2">
      <c r="F47" s="107"/>
      <c r="G47" s="107"/>
      <c r="H47" s="107"/>
    </row>
    <row r="48" spans="1:8" x14ac:dyDescent="0.2">
      <c r="A48" s="107"/>
      <c r="F48" s="107"/>
      <c r="G48" s="107"/>
      <c r="H48" s="107"/>
    </row>
    <row r="49" spans="1:11" s="107" customFormat="1" ht="12.75" customHeight="1" x14ac:dyDescent="0.2"/>
    <row r="50" spans="1:11" s="107" customFormat="1" ht="12.75" customHeight="1" x14ac:dyDescent="0.2"/>
    <row r="51" spans="1:11" s="107" customFormat="1" ht="26.25" customHeight="1" x14ac:dyDescent="0.2"/>
    <row r="52" spans="1:11" s="107" customFormat="1" x14ac:dyDescent="0.2"/>
    <row r="53" spans="1:11" s="107" customFormat="1" x14ac:dyDescent="0.2">
      <c r="F53" s="103"/>
      <c r="G53" s="103"/>
      <c r="H53" s="103"/>
    </row>
    <row r="54" spans="1:11" s="107" customFormat="1" x14ac:dyDescent="0.2">
      <c r="F54" s="103"/>
      <c r="G54" s="103"/>
      <c r="H54" s="103"/>
    </row>
    <row r="55" spans="1:11" s="107" customFormat="1" x14ac:dyDescent="0.2">
      <c r="A55" s="108"/>
      <c r="F55" s="103"/>
      <c r="G55" s="103"/>
      <c r="H55" s="103"/>
    </row>
    <row r="56" spans="1:11" s="107" customFormat="1" x14ac:dyDescent="0.2">
      <c r="A56" s="103"/>
      <c r="B56" s="108"/>
      <c r="C56" s="103"/>
      <c r="D56" s="103"/>
      <c r="E56" s="103"/>
      <c r="F56" s="103"/>
      <c r="G56" s="103"/>
      <c r="H56" s="103"/>
      <c r="I56" s="103"/>
      <c r="J56" s="103"/>
      <c r="K56" s="103"/>
    </row>
    <row r="57" spans="1:11" s="107" customFormat="1" x14ac:dyDescent="0.2">
      <c r="A57" s="103"/>
      <c r="B57" s="103"/>
      <c r="C57" s="103"/>
      <c r="D57" s="103"/>
      <c r="E57" s="103"/>
      <c r="F57" s="103"/>
      <c r="G57" s="103"/>
      <c r="H57" s="103"/>
      <c r="I57" s="147"/>
      <c r="J57" s="103"/>
      <c r="K57" s="103"/>
    </row>
    <row r="71" ht="29.25" customHeight="1" x14ac:dyDescent="0.2"/>
    <row r="99" ht="19.5" customHeight="1" x14ac:dyDescent="0.2"/>
    <row r="101" ht="18.75" customHeight="1" x14ac:dyDescent="0.2"/>
    <row r="148" ht="21" customHeight="1" x14ac:dyDescent="0.2"/>
    <row r="154" ht="18.75" customHeight="1" x14ac:dyDescent="0.2"/>
    <row r="155" ht="55.5" customHeight="1" x14ac:dyDescent="0.2"/>
    <row r="157" ht="24" customHeight="1" x14ac:dyDescent="0.2"/>
    <row r="158" ht="18.75" customHeight="1" x14ac:dyDescent="0.2"/>
    <row r="160" ht="14.25" customHeight="1" x14ac:dyDescent="0.2"/>
    <row r="161" ht="16.5" customHeight="1" x14ac:dyDescent="0.2"/>
    <row r="165" ht="18" customHeight="1" x14ac:dyDescent="0.2"/>
    <row r="166" ht="23.25" customHeight="1" x14ac:dyDescent="0.2"/>
    <row r="199" ht="41.1" customHeight="1" x14ac:dyDescent="0.2"/>
    <row r="201" ht="29.25" customHeight="1" x14ac:dyDescent="0.2"/>
    <row r="202" ht="18.75" customHeight="1" x14ac:dyDescent="0.2"/>
    <row r="203" ht="24" customHeight="1" x14ac:dyDescent="0.2"/>
    <row r="204" ht="17.25" customHeight="1" x14ac:dyDescent="0.2"/>
    <row r="205" ht="21" customHeight="1" x14ac:dyDescent="0.2"/>
    <row r="206" ht="17.25" customHeight="1" x14ac:dyDescent="0.2"/>
    <row r="207" ht="38.25" customHeight="1" x14ac:dyDescent="0.2"/>
    <row r="210" ht="25.5" customHeight="1" x14ac:dyDescent="0.2"/>
    <row r="211" ht="19.5" customHeight="1" x14ac:dyDescent="0.2"/>
    <row r="212" ht="24" customHeight="1" x14ac:dyDescent="0.2"/>
    <row r="213" ht="57" customHeight="1" x14ac:dyDescent="0.2"/>
    <row r="215" ht="26.25" customHeight="1" x14ac:dyDescent="0.2"/>
    <row r="216" ht="21.75" customHeight="1" x14ac:dyDescent="0.2"/>
    <row r="217" ht="24" customHeight="1" x14ac:dyDescent="0.2"/>
    <row r="218" ht="66" customHeight="1" x14ac:dyDescent="0.2"/>
    <row r="220" ht="26.25" customHeight="1" x14ac:dyDescent="0.2"/>
    <row r="221" ht="24" customHeight="1" x14ac:dyDescent="0.2"/>
    <row r="222" ht="18.75" customHeight="1" x14ac:dyDescent="0.2"/>
    <row r="223" ht="23.1" customHeight="1" x14ac:dyDescent="0.2"/>
    <row r="224" ht="15" customHeight="1" x14ac:dyDescent="0.2"/>
    <row r="225" ht="32.1" customHeight="1" x14ac:dyDescent="0.2"/>
    <row r="227" ht="18.75" customHeight="1" x14ac:dyDescent="0.2"/>
    <row r="231" ht="23.1" customHeight="1" x14ac:dyDescent="0.2"/>
    <row r="232" ht="18" customHeight="1" x14ac:dyDescent="0.2"/>
    <row r="233" ht="21.75" customHeight="1" x14ac:dyDescent="0.2"/>
    <row r="248" ht="28.5" customHeight="1" x14ac:dyDescent="0.2"/>
    <row r="252" ht="18.75" customHeight="1" x14ac:dyDescent="0.2"/>
    <row r="253" ht="18.75" customHeight="1" x14ac:dyDescent="0.2"/>
    <row r="254" ht="28.5" customHeight="1" x14ac:dyDescent="0.2"/>
    <row r="255" ht="20.25" customHeight="1" x14ac:dyDescent="0.2"/>
    <row r="256" ht="20.25" customHeight="1" x14ac:dyDescent="0.2"/>
    <row r="259" ht="32.1" customHeight="1" x14ac:dyDescent="0.2"/>
    <row r="299" ht="19.5" customHeight="1" x14ac:dyDescent="0.2"/>
    <row r="302" ht="19.5" customHeight="1" x14ac:dyDescent="0.2"/>
    <row r="303" ht="21.75" customHeight="1" x14ac:dyDescent="0.2"/>
    <row r="304" ht="24" customHeight="1" x14ac:dyDescent="0.2"/>
    <row r="307" ht="27.75" customHeight="1" x14ac:dyDescent="0.2"/>
    <row r="308" ht="27.75" customHeight="1" x14ac:dyDescent="0.2"/>
    <row r="309" ht="19.5" customHeight="1" x14ac:dyDescent="0.2"/>
    <row r="310" ht="29.25" customHeight="1" x14ac:dyDescent="0.2"/>
    <row r="312" ht="18.75" customHeight="1" x14ac:dyDescent="0.2"/>
    <row r="313" ht="21.75" customHeight="1" x14ac:dyDescent="0.2"/>
    <row r="314" ht="18.75" customHeight="1" x14ac:dyDescent="0.2"/>
    <row r="316" ht="23.25" customHeight="1" x14ac:dyDescent="0.2"/>
    <row r="318" ht="35.25" customHeight="1" x14ac:dyDescent="0.2"/>
    <row r="319" ht="23.25" customHeight="1" x14ac:dyDescent="0.2"/>
    <row r="320" ht="24" customHeight="1" x14ac:dyDescent="0.2"/>
    <row r="321" ht="24" customHeight="1" x14ac:dyDescent="0.2"/>
    <row r="322" ht="24.75" customHeight="1" x14ac:dyDescent="0.2"/>
    <row r="324" ht="54" customHeight="1" x14ac:dyDescent="0.2"/>
    <row r="325" ht="24" customHeight="1" x14ac:dyDescent="0.2"/>
    <row r="326" ht="20.25" customHeight="1" x14ac:dyDescent="0.2"/>
    <row r="328" ht="25.5" customHeight="1" x14ac:dyDescent="0.2"/>
    <row r="329" ht="18.75" customHeight="1" x14ac:dyDescent="0.2"/>
    <row r="333" ht="29.25" customHeight="1" x14ac:dyDescent="0.2"/>
    <row r="334" ht="17.25" customHeight="1" x14ac:dyDescent="0.2"/>
    <row r="336" ht="26.25" customHeight="1" x14ac:dyDescent="0.2"/>
    <row r="337" ht="19.5" customHeight="1" x14ac:dyDescent="0.2"/>
    <row r="339" ht="18.75" customHeight="1" x14ac:dyDescent="0.2"/>
    <row r="340" ht="16.5" customHeight="1" x14ac:dyDescent="0.2"/>
    <row r="341" ht="23.1" customHeight="1" x14ac:dyDescent="0.2"/>
    <row r="345" ht="18" customHeight="1" x14ac:dyDescent="0.2"/>
    <row r="347" ht="18" customHeight="1" x14ac:dyDescent="0.2"/>
    <row r="349" ht="39.75" customHeight="1" x14ac:dyDescent="0.2"/>
    <row r="351" ht="20.25" customHeight="1" x14ac:dyDescent="0.2"/>
    <row r="353" ht="21.75" customHeight="1" x14ac:dyDescent="0.2"/>
    <row r="362" ht="19.5" customHeight="1" x14ac:dyDescent="0.2"/>
    <row r="365" ht="20.25" customHeight="1" x14ac:dyDescent="0.2"/>
    <row r="367" ht="20.25" customHeight="1" x14ac:dyDescent="0.2"/>
    <row r="368" ht="35.25" customHeight="1" x14ac:dyDescent="0.2"/>
    <row r="369" ht="18" customHeight="1" x14ac:dyDescent="0.2"/>
    <row r="377" ht="27" customHeight="1" x14ac:dyDescent="0.2"/>
    <row r="378" ht="24" customHeight="1" x14ac:dyDescent="0.2"/>
    <row r="380" ht="23.1" customHeight="1" x14ac:dyDescent="0.2"/>
    <row r="382" ht="26.25" customHeight="1" x14ac:dyDescent="0.2"/>
    <row r="387" ht="24" customHeight="1" x14ac:dyDescent="0.2"/>
    <row r="391" ht="21" customHeight="1" x14ac:dyDescent="0.2"/>
    <row r="395" ht="26.25" customHeight="1" x14ac:dyDescent="0.2"/>
    <row r="397" ht="27.75" customHeight="1" x14ac:dyDescent="0.2"/>
    <row r="398" ht="21.75" customHeight="1" x14ac:dyDescent="0.2"/>
    <row r="403" ht="21.75" customHeight="1" x14ac:dyDescent="0.2"/>
    <row r="404" ht="23.1" customHeight="1" x14ac:dyDescent="0.2"/>
    <row r="407" ht="23.25" customHeight="1" x14ac:dyDescent="0.2"/>
    <row r="408" ht="16.5" customHeight="1" x14ac:dyDescent="0.2"/>
    <row r="411" ht="18.75" customHeight="1" x14ac:dyDescent="0.2"/>
    <row r="414" ht="20.25" customHeight="1" x14ac:dyDescent="0.2"/>
    <row r="427" ht="21" customHeight="1" x14ac:dyDescent="0.2"/>
    <row r="434" ht="25.5" customHeight="1" x14ac:dyDescent="0.2"/>
    <row r="435" ht="18" customHeight="1" x14ac:dyDescent="0.2"/>
    <row r="436" ht="29.25" customHeight="1" x14ac:dyDescent="0.2"/>
    <row r="437" ht="21" customHeight="1" x14ac:dyDescent="0.2"/>
    <row r="440" ht="24" customHeight="1" x14ac:dyDescent="0.2"/>
    <row r="444" ht="18" customHeight="1" x14ac:dyDescent="0.2"/>
    <row r="445" ht="19.5" customHeight="1" x14ac:dyDescent="0.2"/>
    <row r="452" ht="26.25" customHeight="1" x14ac:dyDescent="0.2"/>
    <row r="456" ht="33" customHeight="1" x14ac:dyDescent="0.2"/>
    <row r="459" ht="21.75" customHeight="1" x14ac:dyDescent="0.2"/>
    <row r="460" ht="30.75" customHeight="1" x14ac:dyDescent="0.2"/>
    <row r="461" ht="20.25" customHeight="1" x14ac:dyDescent="0.2"/>
    <row r="464" ht="33.75" customHeight="1" x14ac:dyDescent="0.2"/>
    <row r="467" ht="21" customHeight="1" x14ac:dyDescent="0.2"/>
    <row r="469" ht="18.75" customHeight="1" x14ac:dyDescent="0.2"/>
    <row r="472" ht="20.25" customHeight="1" x14ac:dyDescent="0.2"/>
    <row r="492" ht="21.75" customHeight="1" x14ac:dyDescent="0.2"/>
    <row r="625" ht="23.25" customHeight="1" x14ac:dyDescent="0.2"/>
    <row r="627" ht="16.5" customHeight="1" x14ac:dyDescent="0.2"/>
  </sheetData>
  <mergeCells count="24">
    <mergeCell ref="A16:H16"/>
    <mergeCell ref="D17:E17"/>
    <mergeCell ref="D18:E18"/>
    <mergeCell ref="D19:E19"/>
    <mergeCell ref="F17:G17"/>
    <mergeCell ref="F18:G18"/>
    <mergeCell ref="F19:G19"/>
    <mergeCell ref="B17:C17"/>
    <mergeCell ref="B18:C18"/>
    <mergeCell ref="B19:C19"/>
    <mergeCell ref="G9:H9"/>
    <mergeCell ref="G3:J3"/>
    <mergeCell ref="A5:K5"/>
    <mergeCell ref="A6:K6"/>
    <mergeCell ref="A9:A12"/>
    <mergeCell ref="B9:B12"/>
    <mergeCell ref="G10:G12"/>
    <mergeCell ref="C9:D9"/>
    <mergeCell ref="E9:F9"/>
    <mergeCell ref="C10:C12"/>
    <mergeCell ref="D10:D12"/>
    <mergeCell ref="F10:F12"/>
    <mergeCell ref="E10:E12"/>
    <mergeCell ref="H10:H12"/>
  </mergeCells>
  <pageMargins left="0.70866141732283472" right="0.70866141732283472" top="0.74803149606299213" bottom="0.74803149606299213" header="0.31496062992125984" footer="0.31496062992125984"/>
  <pageSetup paperSize="9" scale="75" firstPageNumber="112" fitToHeight="0" orientation="landscape" useFirstPageNumber="1" r:id="rId1"/>
  <headerFooter>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10</vt:i4>
      </vt:variant>
    </vt:vector>
  </HeadingPairs>
  <TitlesOfParts>
    <vt:vector size="22" baseType="lpstr">
      <vt:lpstr>Прил.1 Поступление доходов 2024</vt:lpstr>
      <vt:lpstr>Прил. 2 Доходы ГАД </vt:lpstr>
      <vt:lpstr>Прил.3 Функцион.2024 </vt:lpstr>
      <vt:lpstr>Прил.4 Расходы Ведомств 2024</vt:lpstr>
      <vt:lpstr>Прил.5 Программы 2024</vt:lpstr>
      <vt:lpstr>Прил. 6 Источники_2024</vt:lpstr>
      <vt:lpstr>Прил. 7 Источники_2024</vt:lpstr>
      <vt:lpstr>Прил. 8 Программа заимств.2024</vt:lpstr>
      <vt:lpstr>Пр.9 Мун.долг. 2024</vt:lpstr>
      <vt:lpstr>Прил. 10 Инвестиции 2024</vt:lpstr>
      <vt:lpstr>Прил.11 Резервный фонд</vt:lpstr>
      <vt:lpstr>Прил. 12 Дорожный фонд</vt:lpstr>
      <vt:lpstr>'Пр.9 Мун.долг. 2024'!Область_печати</vt:lpstr>
      <vt:lpstr>'Прил. 10 Инвестиции 2024'!Область_печати</vt:lpstr>
      <vt:lpstr>'Прил. 12 Дорожный фонд'!Область_печати</vt:lpstr>
      <vt:lpstr>'Прил. 2 Доходы ГАД '!Область_печати</vt:lpstr>
      <vt:lpstr>'Прил. 7 Источники_2024'!Область_печати</vt:lpstr>
      <vt:lpstr>'Прил.1 Поступление доходов 2024'!Область_печати</vt:lpstr>
      <vt:lpstr>'Прил.11 Резервный фонд'!Область_печати</vt:lpstr>
      <vt:lpstr>'Прил.3 Функцион.2024 '!Область_печати</vt:lpstr>
      <vt:lpstr>'Прил.4 Расходы Ведомств 2024'!Область_печати</vt:lpstr>
      <vt:lpstr>'Прил.5 Программы 2024'!Область_печати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Коняева Л.А.</cp:lastModifiedBy>
  <cp:lastPrinted>2025-03-26T11:41:17Z</cp:lastPrinted>
  <dcterms:created xsi:type="dcterms:W3CDTF">2020-03-12T06:27:39Z</dcterms:created>
  <dcterms:modified xsi:type="dcterms:W3CDTF">2025-05-12T13:03:53Z</dcterms:modified>
</cp:coreProperties>
</file>